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AGRPLIFS02\Shares\DSW\Groups\Everyone\Cost_share_programs\ACSP\average_cost_lists &amp; Calculators\ACSP Calculators\"/>
    </mc:Choice>
  </mc:AlternateContent>
  <xr:revisionPtr revIDLastSave="0" documentId="13_ncr:1_{55164D0F-5ACB-4E3D-9EFF-943DD39D49E5}" xr6:coauthVersionLast="47" xr6:coauthVersionMax="47" xr10:uidLastSave="{00000000-0000-0000-0000-000000000000}"/>
  <bookViews>
    <workbookView xWindow="-108" yWindow="-108" windowWidth="23256" windowHeight="12456" tabRatio="923" firstSheet="1" activeTab="1" xr2:uid="{B8619D5B-2E8F-4690-98D5-91D7EC8F3B5F}"/>
  </bookViews>
  <sheets>
    <sheet name="Instructions" sheetId="19" r:id="rId1"/>
    <sheet name="Summary Sheet" sheetId="1" r:id="rId2"/>
    <sheet name="Data" sheetId="18" r:id="rId3"/>
    <sheet name="Agrichemical Pollution Prev." sheetId="3" r:id="rId4"/>
    <sheet name="Const.&amp; Bldg Materials" sheetId="4" r:id="rId5"/>
    <sheet name="Pipes &amp; Trash Guards" sheetId="12" r:id="rId6"/>
    <sheet name="Tree &amp; Riparian Buffers" sheetId="5" r:id="rId7"/>
    <sheet name="Veg, Pasture, Cropland" sheetId="6" r:id="rId8"/>
    <sheet name="Grading &amp; Earth Moving" sheetId="7" r:id="rId9"/>
    <sheet name="Incentives" sheetId="8" r:id="rId10"/>
    <sheet name="Stream Protection Mgmt" sheetId="9" r:id="rId11"/>
    <sheet name="Waste Mgmt" sheetId="10" r:id="rId12"/>
    <sheet name="Water Control Structures" sheetId="11" r:id="rId13"/>
    <sheet name="ACSP Cost Est List" sheetId="2"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18" l="1"/>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32" i="18"/>
  <c r="C28" i="18"/>
  <c r="C29" i="18"/>
  <c r="C30" i="18"/>
  <c r="C31" i="18"/>
  <c r="D20" i="18"/>
  <c r="D21" i="18"/>
  <c r="D22" i="18"/>
  <c r="D23" i="18"/>
  <c r="D24" i="18"/>
  <c r="D25" i="18"/>
  <c r="D26" i="18"/>
  <c r="D27" i="18"/>
  <c r="D28" i="18"/>
  <c r="D29" i="18"/>
  <c r="D30" i="18"/>
  <c r="C19" i="18"/>
  <c r="C20" i="18"/>
  <c r="C21" i="18"/>
  <c r="C22" i="18"/>
  <c r="C23" i="18"/>
  <c r="C24" i="18"/>
  <c r="C25" i="18"/>
  <c r="C26" i="18"/>
  <c r="C27" i="18"/>
  <c r="C1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8" i="18"/>
  <c r="D419" i="18"/>
  <c r="D420" i="18"/>
  <c r="D421" i="18"/>
  <c r="D422" i="18"/>
  <c r="D423" i="18"/>
  <c r="D424" i="18"/>
  <c r="D425" i="18"/>
  <c r="D426" i="18"/>
  <c r="D427" i="18"/>
  <c r="D428" i="18"/>
  <c r="D429" i="18"/>
  <c r="D430" i="18"/>
  <c r="D431" i="18"/>
  <c r="D432" i="18"/>
  <c r="D433" i="18"/>
  <c r="D434" i="18"/>
  <c r="D435" i="18"/>
  <c r="D437" i="18"/>
  <c r="D438" i="18"/>
  <c r="D439" i="18"/>
  <c r="D440" i="18"/>
  <c r="D441" i="18"/>
  <c r="D442" i="18"/>
  <c r="D443" i="18"/>
  <c r="D444" i="18"/>
  <c r="D445" i="18"/>
  <c r="D446" i="18"/>
  <c r="D447" i="18"/>
  <c r="D448" i="18"/>
  <c r="D449" i="18"/>
  <c r="D450" i="18"/>
  <c r="D451" i="18"/>
  <c r="D452" i="18"/>
  <c r="D453" i="18"/>
  <c r="D454" i="18"/>
  <c r="D455" i="18"/>
  <c r="D456" i="18"/>
  <c r="D457" i="18"/>
  <c r="C389" i="18"/>
  <c r="C390" i="18"/>
  <c r="C391" i="18"/>
  <c r="C392" i="18"/>
  <c r="C393" i="18"/>
  <c r="C394" i="18"/>
  <c r="C395" i="18"/>
  <c r="C396" i="18"/>
  <c r="C397" i="18"/>
  <c r="C398" i="18"/>
  <c r="C399" i="18"/>
  <c r="C400" i="18"/>
  <c r="C401" i="18"/>
  <c r="C402" i="18"/>
  <c r="C403" i="18"/>
  <c r="C404" i="18"/>
  <c r="C405" i="18"/>
  <c r="C406" i="18"/>
  <c r="C407" i="18"/>
  <c r="C408" i="18"/>
  <c r="C409" i="18"/>
  <c r="C410" i="18"/>
  <c r="C411" i="18"/>
  <c r="C412" i="18"/>
  <c r="C413" i="18"/>
  <c r="C414" i="18"/>
  <c r="C415" i="18"/>
  <c r="C416" i="18"/>
  <c r="C417" i="18"/>
  <c r="C418" i="18"/>
  <c r="C419" i="18"/>
  <c r="C420" i="18"/>
  <c r="C421" i="18"/>
  <c r="C422" i="18"/>
  <c r="C423" i="18"/>
  <c r="C424" i="18"/>
  <c r="C425" i="18"/>
  <c r="C426" i="18"/>
  <c r="C427" i="18"/>
  <c r="C428" i="18"/>
  <c r="C429" i="18"/>
  <c r="C430" i="18"/>
  <c r="C431" i="18"/>
  <c r="C432" i="18"/>
  <c r="C433" i="18"/>
  <c r="C434" i="18"/>
  <c r="C435" i="18"/>
  <c r="C436" i="18"/>
  <c r="C437" i="18"/>
  <c r="C438" i="18"/>
  <c r="C439" i="18"/>
  <c r="C440" i="18"/>
  <c r="C441" i="18"/>
  <c r="C442" i="18"/>
  <c r="C443" i="18"/>
  <c r="C444" i="18"/>
  <c r="C445" i="18"/>
  <c r="C446" i="18"/>
  <c r="C447" i="18"/>
  <c r="C448" i="18"/>
  <c r="C449" i="18"/>
  <c r="C450" i="18"/>
  <c r="C451" i="18"/>
  <c r="C452" i="18"/>
  <c r="C453" i="18"/>
  <c r="C454" i="18"/>
  <c r="C455" i="18"/>
  <c r="C456" i="18"/>
  <c r="C457" i="18"/>
  <c r="C458" i="18"/>
  <c r="C388" i="18"/>
  <c r="D331" i="18"/>
  <c r="D332" i="18"/>
  <c r="D333" i="18"/>
  <c r="D334" i="18"/>
  <c r="D335" i="18"/>
  <c r="D336" i="18"/>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7" i="18"/>
  <c r="D368" i="18"/>
  <c r="D369" i="18"/>
  <c r="D370" i="18"/>
  <c r="D371" i="18"/>
  <c r="D372" i="18"/>
  <c r="D373" i="18"/>
  <c r="D374" i="18"/>
  <c r="D375" i="18"/>
  <c r="D376" i="18"/>
  <c r="D377" i="18"/>
  <c r="D378" i="18"/>
  <c r="D379" i="18"/>
  <c r="D380" i="18"/>
  <c r="D381" i="18"/>
  <c r="D382" i="18"/>
  <c r="D383" i="18"/>
  <c r="D384" i="18"/>
  <c r="D385" i="18"/>
  <c r="D386" i="18"/>
  <c r="C331" i="18"/>
  <c r="C332" i="18"/>
  <c r="C333" i="18"/>
  <c r="C334" i="18"/>
  <c r="C335" i="18"/>
  <c r="C336" i="18"/>
  <c r="C337" i="18"/>
  <c r="C338" i="18"/>
  <c r="C339" i="18"/>
  <c r="C340" i="18"/>
  <c r="C341" i="18"/>
  <c r="C342" i="18"/>
  <c r="C343" i="18"/>
  <c r="C344" i="18"/>
  <c r="C345" i="18"/>
  <c r="C346" i="18"/>
  <c r="C347" i="18"/>
  <c r="C348" i="18"/>
  <c r="C349" i="18"/>
  <c r="C350" i="18"/>
  <c r="C351" i="18"/>
  <c r="C352" i="18"/>
  <c r="C353" i="18"/>
  <c r="C354" i="18"/>
  <c r="C355" i="18"/>
  <c r="C356" i="18"/>
  <c r="C357" i="18"/>
  <c r="C358" i="18"/>
  <c r="C359" i="18"/>
  <c r="C360" i="18"/>
  <c r="C361" i="18"/>
  <c r="C362" i="18"/>
  <c r="C363" i="18"/>
  <c r="C364" i="18"/>
  <c r="C365" i="18"/>
  <c r="C366" i="18"/>
  <c r="C367" i="18"/>
  <c r="C368" i="18"/>
  <c r="C369" i="18"/>
  <c r="C370" i="18"/>
  <c r="C371" i="18"/>
  <c r="C372" i="18"/>
  <c r="C373" i="18"/>
  <c r="C374" i="18"/>
  <c r="C375" i="18"/>
  <c r="C376" i="18"/>
  <c r="C377" i="18"/>
  <c r="C378" i="18"/>
  <c r="C379" i="18"/>
  <c r="C380" i="18"/>
  <c r="C381" i="18"/>
  <c r="C382" i="18"/>
  <c r="C383" i="18"/>
  <c r="C384" i="18"/>
  <c r="C385" i="18"/>
  <c r="C386" i="18"/>
  <c r="C387" i="18"/>
  <c r="C330" i="18"/>
  <c r="D311" i="18"/>
  <c r="D312" i="18"/>
  <c r="D313" i="18"/>
  <c r="D316" i="18"/>
  <c r="D317" i="18"/>
  <c r="D319" i="18"/>
  <c r="D320" i="18"/>
  <c r="D321" i="18"/>
  <c r="D322" i="18"/>
  <c r="D323" i="18"/>
  <c r="D324" i="18"/>
  <c r="D325" i="18"/>
  <c r="D326" i="18"/>
  <c r="D327" i="18"/>
  <c r="D328" i="18"/>
  <c r="C311" i="18"/>
  <c r="C312" i="18"/>
  <c r="C313" i="18"/>
  <c r="C314" i="18"/>
  <c r="C315" i="18"/>
  <c r="C316" i="18"/>
  <c r="C317" i="18"/>
  <c r="C318" i="18"/>
  <c r="C319" i="18"/>
  <c r="C320" i="18"/>
  <c r="C321" i="18"/>
  <c r="C322" i="18"/>
  <c r="C323" i="18"/>
  <c r="C324" i="18"/>
  <c r="C325" i="18"/>
  <c r="C326" i="18"/>
  <c r="C327" i="18"/>
  <c r="C328" i="18"/>
  <c r="C329" i="18"/>
  <c r="D284" i="18"/>
  <c r="D286" i="18"/>
  <c r="D288" i="18"/>
  <c r="D289" i="18"/>
  <c r="D291" i="18"/>
  <c r="D292" i="18"/>
  <c r="D293" i="18"/>
  <c r="D296" i="18"/>
  <c r="D298" i="18"/>
  <c r="D299" i="18"/>
  <c r="D300" i="18"/>
  <c r="D301" i="18"/>
  <c r="D302" i="18"/>
  <c r="D303" i="18"/>
  <c r="D306" i="18"/>
  <c r="D307" i="18"/>
  <c r="D308" i="18"/>
  <c r="D309" i="18"/>
  <c r="D310" i="18"/>
  <c r="C284" i="18"/>
  <c r="C285" i="18"/>
  <c r="C286" i="18"/>
  <c r="C287" i="18"/>
  <c r="C288" i="18"/>
  <c r="C289" i="18"/>
  <c r="C290" i="18"/>
  <c r="C291" i="18"/>
  <c r="C292" i="18"/>
  <c r="C293" i="18"/>
  <c r="C294" i="18"/>
  <c r="C295" i="18"/>
  <c r="C296" i="18"/>
  <c r="C297" i="18"/>
  <c r="C298" i="18"/>
  <c r="C299" i="18"/>
  <c r="C300" i="18"/>
  <c r="C301" i="18"/>
  <c r="C302" i="18"/>
  <c r="C303" i="18"/>
  <c r="C304" i="18"/>
  <c r="C305" i="18"/>
  <c r="C306" i="18"/>
  <c r="C307" i="18"/>
  <c r="C308" i="18"/>
  <c r="C309" i="18"/>
  <c r="C310" i="18"/>
  <c r="C283" i="18"/>
  <c r="D275" i="18"/>
  <c r="D276" i="18"/>
  <c r="D277" i="18"/>
  <c r="D278" i="18"/>
  <c r="D279" i="18"/>
  <c r="D281" i="18"/>
  <c r="C275" i="18"/>
  <c r="C276" i="18"/>
  <c r="C277" i="18"/>
  <c r="C278" i="18"/>
  <c r="C279" i="18"/>
  <c r="C280" i="18"/>
  <c r="C281" i="18"/>
  <c r="C282" i="18"/>
  <c r="C274" i="18"/>
  <c r="D256" i="18"/>
  <c r="D257" i="18"/>
  <c r="D258" i="18"/>
  <c r="D262" i="18"/>
  <c r="D263" i="18"/>
  <c r="D264" i="18"/>
  <c r="D267" i="18"/>
  <c r="D271" i="18"/>
  <c r="D272" i="18"/>
  <c r="D273" i="18"/>
  <c r="C256" i="18"/>
  <c r="C257" i="18"/>
  <c r="C258" i="18"/>
  <c r="C259" i="18"/>
  <c r="C260" i="18"/>
  <c r="C261" i="18"/>
  <c r="C262" i="18"/>
  <c r="C263" i="18"/>
  <c r="C264" i="18"/>
  <c r="C265" i="18"/>
  <c r="C266" i="18"/>
  <c r="C267" i="18"/>
  <c r="C268" i="18"/>
  <c r="C269" i="18"/>
  <c r="C270" i="18"/>
  <c r="C271" i="18"/>
  <c r="C272" i="18"/>
  <c r="C273" i="18"/>
  <c r="D255" i="18"/>
  <c r="C255" i="18"/>
  <c r="D252" i="18"/>
  <c r="D253" i="18"/>
  <c r="C252" i="18"/>
  <c r="C253" i="18"/>
  <c r="C254" i="18"/>
  <c r="D232" i="18"/>
  <c r="D233" i="18"/>
  <c r="D234" i="18"/>
  <c r="D235" i="18"/>
  <c r="D236" i="18"/>
  <c r="D237" i="18"/>
  <c r="D238" i="18"/>
  <c r="D240" i="18"/>
  <c r="D241" i="18"/>
  <c r="D242" i="18"/>
  <c r="D244" i="18"/>
  <c r="D245" i="18"/>
  <c r="D246" i="18"/>
  <c r="D247" i="18"/>
  <c r="D248" i="18"/>
  <c r="D249" i="18"/>
  <c r="D250" i="18"/>
  <c r="D251" i="18"/>
  <c r="C232" i="18"/>
  <c r="C233" i="18"/>
  <c r="C234" i="18"/>
  <c r="C235" i="18"/>
  <c r="C236" i="18"/>
  <c r="C237" i="18"/>
  <c r="C238" i="18"/>
  <c r="C239" i="18"/>
  <c r="C240" i="18"/>
  <c r="C241" i="18"/>
  <c r="C242" i="18"/>
  <c r="C243" i="18"/>
  <c r="C244" i="18"/>
  <c r="C245" i="18"/>
  <c r="C246" i="18"/>
  <c r="C247" i="18"/>
  <c r="C248" i="18"/>
  <c r="C249" i="18"/>
  <c r="C250" i="18"/>
  <c r="C251" i="18"/>
  <c r="C231" i="18"/>
  <c r="C223" i="18"/>
  <c r="C224" i="18"/>
  <c r="C225" i="18"/>
  <c r="C226" i="18"/>
  <c r="C227" i="18"/>
  <c r="C228" i="18"/>
  <c r="C229" i="18"/>
  <c r="C230" i="18"/>
  <c r="D223" i="18"/>
  <c r="D224" i="18"/>
  <c r="D225" i="18"/>
  <c r="D227" i="18"/>
  <c r="D228" i="18"/>
  <c r="D229" i="18"/>
  <c r="C222"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34" i="18"/>
  <c r="D135" i="18"/>
  <c r="D136" i="18"/>
  <c r="D137" i="18"/>
  <c r="D138" i="18"/>
  <c r="D140" i="18"/>
  <c r="D141" i="18"/>
  <c r="D142" i="18"/>
  <c r="D143" i="18"/>
  <c r="D144" i="18"/>
  <c r="D145" i="18"/>
  <c r="D146" i="18"/>
  <c r="D147" i="18"/>
  <c r="D148" i="18"/>
  <c r="D149" i="18"/>
  <c r="D150" i="18"/>
  <c r="D151" i="18"/>
  <c r="D152" i="18"/>
  <c r="D153" i="18"/>
  <c r="D154" i="18"/>
  <c r="D155" i="18"/>
  <c r="D157" i="18"/>
  <c r="D158" i="18"/>
  <c r="D159" i="18"/>
  <c r="D160" i="18"/>
  <c r="D161" i="18"/>
  <c r="D162" i="18"/>
  <c r="D163" i="18"/>
  <c r="D164" i="18"/>
  <c r="D166" i="18"/>
  <c r="D167" i="18"/>
  <c r="D168" i="18"/>
  <c r="D169" i="18"/>
  <c r="D170" i="18"/>
  <c r="D171" i="18"/>
  <c r="D172" i="18"/>
  <c r="D173" i="18"/>
  <c r="D174" i="18"/>
  <c r="D175" i="18"/>
  <c r="D176" i="18"/>
  <c r="D177" i="18"/>
  <c r="D178" i="18"/>
  <c r="D179"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214" i="18"/>
  <c r="D215" i="18"/>
  <c r="D216" i="18"/>
  <c r="D217" i="18"/>
  <c r="D218" i="18"/>
  <c r="D219"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210" i="18"/>
  <c r="C211" i="18"/>
  <c r="C212" i="18"/>
  <c r="C213" i="18"/>
  <c r="C214" i="18"/>
  <c r="C215" i="18"/>
  <c r="C216" i="18"/>
  <c r="C217" i="18"/>
  <c r="C218" i="18"/>
  <c r="C219" i="18"/>
  <c r="C220" i="18"/>
  <c r="C221" i="18"/>
  <c r="H87" i="12"/>
  <c r="I25" i="6"/>
  <c r="H65" i="11"/>
  <c r="I42" i="10"/>
  <c r="I41" i="10"/>
  <c r="I43" i="10"/>
  <c r="I44" i="10"/>
  <c r="I59" i="10"/>
  <c r="I60" i="10"/>
  <c r="D387" i="18" s="1"/>
  <c r="I53" i="10"/>
  <c r="I54" i="10"/>
  <c r="I21" i="3" l="1"/>
  <c r="D19" i="18" s="1"/>
  <c r="I20" i="3"/>
  <c r="D18" i="18" s="1"/>
  <c r="I19" i="3"/>
  <c r="H117" i="12"/>
  <c r="H118" i="12"/>
  <c r="H111" i="12"/>
  <c r="H112" i="12"/>
  <c r="H113" i="12"/>
  <c r="H114" i="12"/>
  <c r="H115" i="12"/>
  <c r="H116" i="12"/>
  <c r="H140" i="12"/>
  <c r="H141" i="12"/>
  <c r="D220" i="18" s="1"/>
  <c r="H142" i="12"/>
  <c r="D221" i="18" s="1"/>
  <c r="H126" i="12"/>
  <c r="H127" i="12"/>
  <c r="H128" i="12"/>
  <c r="H129" i="12"/>
  <c r="H130" i="12"/>
  <c r="H131" i="12"/>
  <c r="H132" i="12"/>
  <c r="H133" i="12"/>
  <c r="H134" i="12"/>
  <c r="H135" i="12"/>
  <c r="H136" i="12"/>
  <c r="H137" i="12"/>
  <c r="H138" i="12"/>
  <c r="H139" i="12"/>
  <c r="H40" i="12"/>
  <c r="H39" i="12"/>
  <c r="I14" i="4"/>
  <c r="I13" i="4"/>
  <c r="I22" i="9"/>
  <c r="I23" i="9"/>
  <c r="I34" i="9"/>
  <c r="D314" i="18" s="1"/>
  <c r="I35" i="9"/>
  <c r="D315" i="18" s="1"/>
  <c r="H12" i="11"/>
  <c r="H13" i="11"/>
  <c r="H14" i="11"/>
  <c r="H15" i="11"/>
  <c r="H16" i="11"/>
  <c r="H17" i="11"/>
  <c r="H18" i="11"/>
  <c r="H19" i="11"/>
  <c r="H20" i="11"/>
  <c r="H21" i="11"/>
  <c r="H22" i="11"/>
  <c r="H122" i="12" l="1"/>
  <c r="I37" i="10"/>
  <c r="I38" i="10"/>
  <c r="I20" i="10"/>
  <c r="I21" i="10"/>
  <c r="I22" i="10"/>
  <c r="I23" i="10"/>
  <c r="I24" i="10"/>
  <c r="I25" i="10"/>
  <c r="I26" i="10"/>
  <c r="I27" i="10"/>
  <c r="I28" i="10"/>
  <c r="I29" i="10"/>
  <c r="I30" i="10"/>
  <c r="I31" i="10"/>
  <c r="I32" i="10"/>
  <c r="I33" i="10"/>
  <c r="I34" i="10"/>
  <c r="I35" i="10"/>
  <c r="I36" i="10"/>
  <c r="I19" i="10"/>
  <c r="I13" i="10"/>
  <c r="I12" i="10"/>
  <c r="I46" i="10"/>
  <c r="I47" i="10"/>
  <c r="I48" i="10"/>
  <c r="I49" i="10"/>
  <c r="I50" i="10"/>
  <c r="I51" i="10"/>
  <c r="I52" i="10"/>
  <c r="I55" i="10"/>
  <c r="I56" i="10"/>
  <c r="I57" i="10"/>
  <c r="I58" i="10"/>
  <c r="I45" i="10"/>
  <c r="I49" i="9"/>
  <c r="D329" i="18" s="1"/>
  <c r="I48" i="9"/>
  <c r="I45" i="9"/>
  <c r="I44" i="9"/>
  <c r="I26" i="9"/>
  <c r="I27" i="9"/>
  <c r="I28" i="9"/>
  <c r="I25" i="9"/>
  <c r="D305" i="18" s="1"/>
  <c r="I16" i="9"/>
  <c r="I17" i="9"/>
  <c r="D297" i="18" s="1"/>
  <c r="I18" i="9"/>
  <c r="I15" i="9"/>
  <c r="D295" i="18" s="1"/>
  <c r="I11" i="9"/>
  <c r="I12" i="9"/>
  <c r="I13" i="9"/>
  <c r="I10" i="9"/>
  <c r="D290" i="18" s="1"/>
  <c r="I17" i="6"/>
  <c r="I16" i="6"/>
  <c r="I51" i="4"/>
  <c r="I52" i="4"/>
  <c r="I53" i="4"/>
  <c r="I50" i="4"/>
  <c r="I44" i="4"/>
  <c r="I43" i="4"/>
  <c r="I17" i="4"/>
  <c r="I16" i="4"/>
  <c r="I4" i="4"/>
  <c r="I5" i="4"/>
  <c r="I6" i="4"/>
  <c r="I7" i="4"/>
  <c r="I8" i="4"/>
  <c r="I9" i="4"/>
  <c r="I10" i="4"/>
  <c r="I11" i="4"/>
  <c r="I12" i="4"/>
  <c r="I3" i="4"/>
  <c r="D32" i="18" s="1"/>
  <c r="I12" i="3"/>
  <c r="D10" i="18" s="1"/>
  <c r="I9" i="3"/>
  <c r="D7" i="18" s="1"/>
  <c r="I8" i="3"/>
  <c r="D6" i="18" s="1"/>
  <c r="D17" i="18"/>
  <c r="C3" i="18"/>
  <c r="C4" i="18"/>
  <c r="C5" i="18"/>
  <c r="C6" i="18"/>
  <c r="C7" i="18"/>
  <c r="C8" i="18"/>
  <c r="C9" i="18"/>
  <c r="C10" i="18"/>
  <c r="C11" i="18"/>
  <c r="C12" i="18"/>
  <c r="C13" i="18"/>
  <c r="C14" i="18"/>
  <c r="C15" i="18"/>
  <c r="C16" i="18"/>
  <c r="C17" i="18"/>
  <c r="C2" i="18"/>
  <c r="I27" i="3"/>
  <c r="I28" i="3"/>
  <c r="I29" i="3"/>
  <c r="I30" i="3"/>
  <c r="I31" i="3"/>
  <c r="I32" i="3"/>
  <c r="I33" i="3"/>
  <c r="D31" i="18" s="1"/>
  <c r="I18" i="3"/>
  <c r="D16" i="18" s="1"/>
  <c r="I22" i="3"/>
  <c r="I23" i="3"/>
  <c r="I24" i="3"/>
  <c r="I25" i="3"/>
  <c r="I26" i="3"/>
  <c r="I5" i="3"/>
  <c r="D3" i="18" s="1"/>
  <c r="I6" i="3"/>
  <c r="D4" i="18" s="1"/>
  <c r="I7" i="3"/>
  <c r="D5" i="18" s="1"/>
  <c r="I10" i="3"/>
  <c r="D8" i="18" s="1"/>
  <c r="I11" i="3"/>
  <c r="D9" i="18" s="1"/>
  <c r="I13" i="3"/>
  <c r="D11" i="18" s="1"/>
  <c r="I14" i="3"/>
  <c r="D12" i="18" s="1"/>
  <c r="I15" i="3"/>
  <c r="D13" i="18" s="1"/>
  <c r="I16" i="3"/>
  <c r="D14" i="18" s="1"/>
  <c r="I17" i="3"/>
  <c r="D15" i="18" s="1"/>
  <c r="I4" i="3"/>
  <c r="D2" i="18" s="1"/>
  <c r="H2" i="18" l="1" a="1"/>
  <c r="H2" i="18" s="1"/>
  <c r="H1" i="1" s="1" a="1"/>
  <c r="H1" i="1" s="1"/>
  <c r="J2" i="18" a="1"/>
  <c r="J2" i="18" s="1"/>
  <c r="J1" i="1" s="1" a="1"/>
  <c r="J1" i="1" s="1"/>
  <c r="G2" i="18" a="1"/>
  <c r="G2" i="18" s="1"/>
  <c r="H3" i="11"/>
  <c r="D388" i="18" s="1"/>
  <c r="H4" i="11"/>
  <c r="H5" i="11"/>
  <c r="H6" i="11"/>
  <c r="H7" i="11"/>
  <c r="H8" i="11"/>
  <c r="I3" i="8"/>
  <c r="D274" i="18" s="1"/>
  <c r="H3" i="5"/>
  <c r="D222" i="18" s="1"/>
  <c r="I3" i="6"/>
  <c r="D231" i="18" s="1"/>
  <c r="H3" i="7"/>
  <c r="I3" i="9"/>
  <c r="D283" i="18" s="1"/>
  <c r="I3" i="10"/>
  <c r="D330" i="18" s="1"/>
  <c r="H5" i="12"/>
  <c r="D84" i="18" s="1"/>
  <c r="H6" i="12"/>
  <c r="H7" i="12"/>
  <c r="H8" i="12"/>
  <c r="H9" i="12"/>
  <c r="H10" i="12"/>
  <c r="H11" i="12"/>
  <c r="H12" i="12"/>
  <c r="H13" i="12"/>
  <c r="H14" i="12"/>
  <c r="H15" i="12"/>
  <c r="H16" i="12"/>
  <c r="H17" i="12"/>
  <c r="I5" i="10"/>
  <c r="I4" i="10"/>
  <c r="H73" i="11"/>
  <c r="D458" i="18" s="1"/>
  <c r="H24" i="12"/>
  <c r="I4" i="8"/>
  <c r="I5" i="8"/>
  <c r="I6" i="8"/>
  <c r="I7" i="8"/>
  <c r="I8" i="8"/>
  <c r="I9" i="8"/>
  <c r="D280" i="18" s="1"/>
  <c r="I10" i="8"/>
  <c r="I11" i="8"/>
  <c r="D282" i="18" s="1"/>
  <c r="H72" i="11"/>
  <c r="H54" i="11"/>
  <c r="H55" i="11"/>
  <c r="H56" i="11"/>
  <c r="H57" i="11"/>
  <c r="H58" i="11"/>
  <c r="H59" i="11"/>
  <c r="H60" i="11"/>
  <c r="H61" i="11"/>
  <c r="H62" i="11"/>
  <c r="H63" i="11"/>
  <c r="H64" i="11"/>
  <c r="H66" i="11"/>
  <c r="H67" i="11"/>
  <c r="H68" i="11"/>
  <c r="H69" i="11"/>
  <c r="H70" i="11"/>
  <c r="H71" i="11"/>
  <c r="H38" i="11"/>
  <c r="H39" i="11"/>
  <c r="H40" i="11"/>
  <c r="H41" i="11"/>
  <c r="H42" i="11"/>
  <c r="H43" i="11"/>
  <c r="H44" i="11"/>
  <c r="H45" i="11"/>
  <c r="H46" i="11"/>
  <c r="H47" i="11"/>
  <c r="H48" i="11"/>
  <c r="H49" i="11"/>
  <c r="H50" i="11"/>
  <c r="H51" i="11"/>
  <c r="D436" i="18" s="1"/>
  <c r="H52" i="11"/>
  <c r="H53" i="11"/>
  <c r="H9" i="11"/>
  <c r="H10" i="11"/>
  <c r="H11" i="11"/>
  <c r="H23" i="11"/>
  <c r="H24" i="11"/>
  <c r="H25" i="11"/>
  <c r="H26" i="11"/>
  <c r="H27" i="11"/>
  <c r="H28" i="11"/>
  <c r="H29" i="11"/>
  <c r="H30" i="11"/>
  <c r="H31" i="11"/>
  <c r="H32" i="11"/>
  <c r="D417" i="18" s="1"/>
  <c r="H33" i="11"/>
  <c r="H34" i="11"/>
  <c r="H35" i="11"/>
  <c r="H36" i="11"/>
  <c r="H37" i="11"/>
  <c r="I40" i="10"/>
  <c r="I39" i="10"/>
  <c r="D366" i="18" s="1"/>
  <c r="I15" i="10"/>
  <c r="I16" i="10"/>
  <c r="I17" i="10"/>
  <c r="I18" i="10"/>
  <c r="I14" i="10"/>
  <c r="I11" i="10"/>
  <c r="I10" i="10"/>
  <c r="I9" i="10"/>
  <c r="I8" i="10"/>
  <c r="I7" i="10"/>
  <c r="I6" i="10"/>
  <c r="I47" i="9"/>
  <c r="I46" i="9"/>
  <c r="I30" i="9"/>
  <c r="I31" i="9"/>
  <c r="I32" i="9"/>
  <c r="I33" i="9"/>
  <c r="I36" i="9"/>
  <c r="I37" i="9"/>
  <c r="I38" i="9"/>
  <c r="D318" i="18" s="1"/>
  <c r="I39" i="9"/>
  <c r="I40" i="9"/>
  <c r="I41" i="9"/>
  <c r="I42" i="9"/>
  <c r="I43" i="9"/>
  <c r="I29" i="9"/>
  <c r="I20" i="9"/>
  <c r="I21" i="9"/>
  <c r="I24" i="9"/>
  <c r="D304" i="18" s="1"/>
  <c r="I19" i="9"/>
  <c r="I14" i="9"/>
  <c r="D294" i="18" s="1"/>
  <c r="I4" i="9"/>
  <c r="I5" i="9"/>
  <c r="D285" i="18" s="1"/>
  <c r="I6" i="9"/>
  <c r="I7" i="9"/>
  <c r="D287" i="18" s="1"/>
  <c r="I8" i="9"/>
  <c r="I9" i="9"/>
  <c r="H20" i="7"/>
  <c r="H19" i="7"/>
  <c r="H18" i="7"/>
  <c r="D270" i="18" s="1"/>
  <c r="I54" i="4"/>
  <c r="D83" i="18" s="1"/>
  <c r="I46" i="4"/>
  <c r="I47" i="4"/>
  <c r="I48" i="4"/>
  <c r="I49" i="4"/>
  <c r="I45" i="4"/>
  <c r="I39" i="4"/>
  <c r="I40" i="4"/>
  <c r="I41" i="4"/>
  <c r="I42" i="4"/>
  <c r="I19" i="4"/>
  <c r="I20" i="4"/>
  <c r="I21" i="4"/>
  <c r="I22" i="4"/>
  <c r="I23" i="4"/>
  <c r="I24" i="4"/>
  <c r="I25" i="4"/>
  <c r="I26" i="4"/>
  <c r="I27" i="4"/>
  <c r="I28" i="4"/>
  <c r="I29" i="4"/>
  <c r="I30" i="4"/>
  <c r="I31" i="4"/>
  <c r="I32" i="4"/>
  <c r="I33" i="4"/>
  <c r="I34" i="4"/>
  <c r="I35" i="4"/>
  <c r="I36" i="4"/>
  <c r="I37" i="4"/>
  <c r="I38" i="4"/>
  <c r="I18" i="4"/>
  <c r="I15" i="4"/>
  <c r="H21" i="7"/>
  <c r="H4" i="7"/>
  <c r="H5" i="7"/>
  <c r="H6" i="7"/>
  <c r="H7" i="7"/>
  <c r="D259" i="18" s="1"/>
  <c r="H8" i="7"/>
  <c r="D260" i="18" s="1"/>
  <c r="H9" i="7"/>
  <c r="D261" i="18" s="1"/>
  <c r="H10" i="7"/>
  <c r="H11" i="7"/>
  <c r="H12" i="7"/>
  <c r="H13" i="7"/>
  <c r="D265" i="18" s="1"/>
  <c r="H14" i="7"/>
  <c r="D266" i="18" s="1"/>
  <c r="H15" i="7"/>
  <c r="H16" i="7"/>
  <c r="D268" i="18" s="1"/>
  <c r="H17" i="7"/>
  <c r="D269" i="18" s="1"/>
  <c r="I19" i="6"/>
  <c r="I20" i="6"/>
  <c r="I21" i="6"/>
  <c r="I22" i="6"/>
  <c r="I23" i="6"/>
  <c r="I24" i="6"/>
  <c r="I26" i="6"/>
  <c r="D254" i="18" s="1"/>
  <c r="I18" i="6"/>
  <c r="I4" i="6"/>
  <c r="I5" i="6"/>
  <c r="I6" i="6"/>
  <c r="I7" i="6"/>
  <c r="I8" i="6"/>
  <c r="I9" i="6"/>
  <c r="I10" i="6"/>
  <c r="I11" i="6"/>
  <c r="D239" i="18" s="1"/>
  <c r="I12" i="6"/>
  <c r="I13" i="6"/>
  <c r="I14" i="6"/>
  <c r="I15" i="6"/>
  <c r="D243" i="18" s="1"/>
  <c r="H108" i="12"/>
  <c r="H109" i="12"/>
  <c r="H110" i="12"/>
  <c r="H119" i="12"/>
  <c r="H120" i="12"/>
  <c r="H121" i="12"/>
  <c r="H123" i="12"/>
  <c r="H124" i="12"/>
  <c r="H125" i="12"/>
  <c r="H90" i="12"/>
  <c r="H91" i="12"/>
  <c r="H92" i="12"/>
  <c r="H93" i="12"/>
  <c r="H94" i="12"/>
  <c r="H95" i="12"/>
  <c r="H96" i="12"/>
  <c r="H97" i="12"/>
  <c r="H98" i="12"/>
  <c r="H99" i="12"/>
  <c r="H100" i="12"/>
  <c r="H101" i="12"/>
  <c r="D180" i="18" s="1"/>
  <c r="H102" i="12"/>
  <c r="H103" i="12"/>
  <c r="H104" i="12"/>
  <c r="H105" i="12"/>
  <c r="H106" i="12"/>
  <c r="H107" i="12"/>
  <c r="H68" i="12"/>
  <c r="H69" i="12"/>
  <c r="H70" i="12"/>
  <c r="H71" i="12"/>
  <c r="H72" i="12"/>
  <c r="H73" i="12"/>
  <c r="H74" i="12"/>
  <c r="H75" i="12"/>
  <c r="H76" i="12"/>
  <c r="H77" i="12"/>
  <c r="D156" i="18" s="1"/>
  <c r="H78" i="12"/>
  <c r="H79" i="12"/>
  <c r="H80" i="12"/>
  <c r="H81" i="12"/>
  <c r="H82" i="12"/>
  <c r="H83" i="12"/>
  <c r="H84" i="12"/>
  <c r="H85" i="12"/>
  <c r="H86" i="12"/>
  <c r="D165" i="18" s="1"/>
  <c r="H88" i="12"/>
  <c r="H89" i="12"/>
  <c r="H48" i="12"/>
  <c r="H49" i="12"/>
  <c r="H50" i="12"/>
  <c r="H51" i="12"/>
  <c r="H52" i="12"/>
  <c r="H53" i="12"/>
  <c r="H54" i="12"/>
  <c r="H55" i="12"/>
  <c r="H56" i="12"/>
  <c r="H57" i="12"/>
  <c r="H58" i="12"/>
  <c r="H59" i="12"/>
  <c r="H60" i="12"/>
  <c r="D139" i="18" s="1"/>
  <c r="H61" i="12"/>
  <c r="H62" i="12"/>
  <c r="H63" i="12"/>
  <c r="H64" i="12"/>
  <c r="H65" i="12"/>
  <c r="H66" i="12"/>
  <c r="H67" i="12"/>
  <c r="H38" i="12"/>
  <c r="H41" i="12"/>
  <c r="H42" i="12"/>
  <c r="H43" i="12"/>
  <c r="H44" i="12"/>
  <c r="H45" i="12"/>
  <c r="H46" i="12"/>
  <c r="H47" i="12"/>
  <c r="H27" i="12"/>
  <c r="H28" i="12"/>
  <c r="H29" i="12"/>
  <c r="H30" i="12"/>
  <c r="H31" i="12"/>
  <c r="H32" i="12"/>
  <c r="H33" i="12"/>
  <c r="H34" i="12"/>
  <c r="H35" i="12"/>
  <c r="H36" i="12"/>
  <c r="H37" i="12"/>
  <c r="H18" i="12"/>
  <c r="H19" i="12"/>
  <c r="H20" i="12"/>
  <c r="H21" i="12"/>
  <c r="H22" i="12"/>
  <c r="H23" i="12"/>
  <c r="H25" i="12"/>
  <c r="H26" i="12"/>
  <c r="H4" i="5"/>
  <c r="H5" i="5"/>
  <c r="H6" i="5"/>
  <c r="H7" i="5"/>
  <c r="D226" i="18" s="1"/>
  <c r="H8" i="5"/>
  <c r="H9" i="5"/>
  <c r="H10" i="5"/>
  <c r="H11" i="5"/>
  <c r="D230" i="18" s="1"/>
  <c r="G1" i="1" l="1" a="1"/>
  <c r="G1" i="1" s="1"/>
  <c r="F2" i="18" a="1"/>
  <c r="F2" i="18" s="1"/>
  <c r="I2" i="18" a="1"/>
  <c r="I2" i="18" s="1"/>
  <c r="I1" i="1" s="1" a="1"/>
  <c r="I1" i="1" s="1"/>
  <c r="F1" i="1" l="1" a="1"/>
  <c r="F1" i="1" s="1"/>
  <c r="A27" i="1" s="1" a="1"/>
  <c r="A27" i="1" s="1"/>
  <c r="C8" i="1" a="1"/>
  <c r="C8" i="1" s="1"/>
  <c r="C27" i="1" l="1" a="1"/>
  <c r="C27" i="1" s="1"/>
  <c r="B27" i="1" a="1"/>
  <c r="B27" i="1" s="1"/>
  <c r="B8" i="1" a="1"/>
  <c r="B8" i="1" s="1"/>
  <c r="D8" i="1" a="1"/>
  <c r="D8" i="1" s="1"/>
  <c r="D23" i="1" s="1"/>
  <c r="D24" i="1" s="1" a="1"/>
  <c r="D24" i="1" s="1"/>
  <c r="A8" i="1" a="1"/>
  <c r="A8" i="1" s="1"/>
  <c r="D27" i="1" a="1"/>
  <c r="D27" i="1" s="1"/>
  <c r="D30" i="1" s="1"/>
  <c r="D32"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<sst xmlns="http://schemas.openxmlformats.org/spreadsheetml/2006/main" count="4951" uniqueCount="676">
  <si>
    <t>*Local Soil &amp; Water Conservation Districts can set more restrictive costs or caps in their annual strategic before any current year contracts are approved.</t>
  </si>
  <si>
    <t>For actual cost items, the payment is based on 75 or 90 percent of actual cost, not to exceed the established cost share cap.   The cost share cap listed is the maximum amount of cost share reimbursement allowed for that component/BMP.</t>
  </si>
  <si>
    <t>installed WATERGATE 10 in</t>
  </si>
  <si>
    <t>Average</t>
  </si>
  <si>
    <t>$             -</t>
  </si>
  <si>
    <t>$              -</t>
  </si>
  <si>
    <t>Each</t>
  </si>
  <si>
    <t>WATER CONTROL STRUCTURE in-line,</t>
  </si>
  <si>
    <t>installed WATERGATE 8 in</t>
  </si>
  <si>
    <t>installed 8"x6'</t>
  </si>
  <si>
    <t>installed 8"x5'</t>
  </si>
  <si>
    <t>installed 8"x4'</t>
  </si>
  <si>
    <t>installed 6"x6'</t>
  </si>
  <si>
    <t>installed 6"x5'</t>
  </si>
  <si>
    <t>installed 6"x4'</t>
  </si>
  <si>
    <t>Valve - locally programmable</t>
  </si>
  <si>
    <t>WATER CONTROL STRUCTURE - Automated</t>
  </si>
  <si>
    <t>RISER-fb 96in/10 ga (5' water ht) Aluminum Flashboard Riser w/2' Flanged Stub, Includes: Pressure Treated Pine Tongue &amp; Groove Boards &amp; Trash Guard</t>
  </si>
  <si>
    <t>RISER-fb 90in/10 ga (5' water ht) Aluminum Flashboard Riser w/2' Flanged Stub, Includes: Pressure Treated Pine Tongue &amp; Groove Boards &amp; Trash Guard</t>
  </si>
  <si>
    <t>RISER-fb 84in/10 ga (5' water ht) Aluminum Flashboard Riser w/2' Flanged Stub, Includes: Pressure Treated Pine Tongue &amp; Groove Boards &amp; Trash Guard</t>
  </si>
  <si>
    <t>RISER-fb 78in/12 ga (5' water ht) Aluminum Flashboard Riser w/2' Flanged Stub, Includes: Pressure Treated Pine Tongue &amp; Groove Boards &amp; Trash Guard</t>
  </si>
  <si>
    <t>RISER-fb 72" x 6' (5' water ht) Aluminum Flashboard Riser w/2' Flanged Stub, Includes: Pressure Treated Pine Tongue &amp; Groove Boards &amp; Trash Guard</t>
  </si>
  <si>
    <t>RISER-fb 66" x 5' (4' water ht) Aluminum Flashboard Riser w/2' Flanged Stub, Includes: Pressure Treated Pine Tongue &amp; Groove Boards &amp; Trash Guard</t>
  </si>
  <si>
    <t>RISER-fb 60" x 5' (4' water ht) Aluminum Flashboard Riser w/ 2' Flanged Stub, Includes: Pressure Treated Pine Tongue &amp; Groove Boards &amp; Trash Guard</t>
  </si>
  <si>
    <t>RISER-fb 54" x 5' (4' water ht) Aluminum Flashboard Riser w/2' Flanged Stub, Includes: Pressure Treated Pine Tongue &amp; Groove Boards &amp; Trash Guard</t>
  </si>
  <si>
    <t>RISER-fb 48" x 5' (4' water ht) Aluminum Flashboard Riser w/2' Flanged Stub, Includes: Pressure Treated Pine Tongue &amp; Groove Boards &amp; Trash Guard</t>
  </si>
  <si>
    <t>RISER-fb 42" x 5' (4' water ht) Aluminum Flashboard Riser w/2' Flanged Stub, Includes: Pressure Treated Pine Tongue &amp; Groove Boards &amp; Trash Guard</t>
  </si>
  <si>
    <t>RISER-fb 36" x 5' (4' water ht) Aluminum Flashboard Riser w/2' Flanged Stub, Includes: Pressure Treated Pine Tongue &amp; Groove Boards &amp; Trash Guard</t>
  </si>
  <si>
    <t>RISER-fb 30" x 5' (4' water ht) Aluminum Flashboard Riser w/2' Flanged Stub, Includes: Pressure Treated Pine Tongue &amp; Groove Boards &amp; Trash Guard</t>
  </si>
  <si>
    <t>RISER-fb 24" x 5' (4' water ht) Aluminum Flashboard Riser w/2' Flanged Stub, Includes: Pressure Treated Pine Tongue &amp; Groove Boards &amp; Trash Guard</t>
  </si>
  <si>
    <t>RISER-fb 18" x 5' (4' water ht) Aluminum Flashboard Riser w/ 2' Flanged Stub, Includes: Pressure Treated Pine Tongue &amp; Groove Boards &amp; Trash Guard</t>
  </si>
  <si>
    <t>RISER-fb .175in plate 120in (5' water ht) Aluminum Flashboard Riser w/2' Flanged Stub, Includes: Pressure Treated Pine Tongue &amp; Groove Boards &amp; Trash Guard</t>
  </si>
  <si>
    <t>Flashboard Riser w/2' Flanged Stub, Includes: Pressure Treated Pine Tongue &amp; Groove Boards &amp; Trash Guard</t>
  </si>
  <si>
    <t>RISER-fb .175in plate 114in (5' water ht) Aluminum</t>
  </si>
  <si>
    <t>RISER-fb .175in plate 108in (5' water ht) Aluminum Flashboard Riser w/2' Flanged Stub, Includes: Pressure Treated Pine Tongue &amp; Groove Boards &amp; Trash Guard</t>
  </si>
  <si>
    <t>RISER-fb .175in plate 102in (5' water ht) Aluminum Flashboard Riser w/2' Flanged Stub, Includes: Pressure Treated Pine Tongue &amp; Groove Boards &amp; Trash Guard</t>
  </si>
  <si>
    <t>LinFt</t>
  </si>
  <si>
    <t>RISER-Coated Corrugated Steel perf 36"-48"/14 ga</t>
  </si>
  <si>
    <t>RISER-Coated Corrugated Steel perf 24"-30"/16 ga</t>
  </si>
  <si>
    <t>RISER-Coated Corrugated Steel perf 15"-21"/16 ga</t>
  </si>
  <si>
    <t>RISER-Coated Corrugated Steel 54"/12 ga</t>
  </si>
  <si>
    <t>RISER-Coated Corrugated Steel 36"-48"/14 ga</t>
  </si>
  <si>
    <t>RISER-Coated Corrugated Steel 24"-30"/16 ga</t>
  </si>
  <si>
    <t>RISER-Coated Corrugated Steel 15"-21"/16 ga</t>
  </si>
  <si>
    <t>RISER-Coated Corrugated Steel 8"-12"/16 ga</t>
  </si>
  <si>
    <t>RISER-Corrugated Aluminum perf 30"-36"/14 ga</t>
  </si>
  <si>
    <t>RISER-Corrugated Aluminum perf 21"-24"/16 ga</t>
  </si>
  <si>
    <t>RISER-Corrugated Aluminum perf 15"-18"/16 ga</t>
  </si>
  <si>
    <t>RISER-Corrugated Aluminum 30"-36"/14 ga</t>
  </si>
  <si>
    <t>RISER-Corrugated Aluminum 21"-24"/16 ga</t>
  </si>
  <si>
    <t>RISER-Corrugated Aluminum 15"-18"/16 ga</t>
  </si>
  <si>
    <t>Bag</t>
  </si>
  <si>
    <t>HEADWALL-sand cement bag &gt;=60 lb</t>
  </si>
  <si>
    <t>CuYd</t>
  </si>
  <si>
    <t>HEADWALL-concrete - includes steel reinforcement</t>
  </si>
  <si>
    <t>SqFt</t>
  </si>
  <si>
    <t>HEADWALL-aluminum</t>
  </si>
  <si>
    <t>GATE-slide, Polyvinyl Chloride pipe 12"</t>
  </si>
  <si>
    <t>GATE-slide, Polyvinyl Chloride pipe 8"</t>
  </si>
  <si>
    <t>GATE-shear, Polyvinyl Chloride pipe</t>
  </si>
  <si>
    <t>GATE-shear, Coated Corrugated Steel w/ frame/rod 12"</t>
  </si>
  <si>
    <t>GATE-shear, Coated Corrugated Steel w/ frame/rod 6"</t>
  </si>
  <si>
    <t>GATE-shear, alum, 10'x3/4" lift rod</t>
  </si>
  <si>
    <t>ANTISEEP COLL-alum, 72" pipe</t>
  </si>
  <si>
    <t>ANTISEEP COLL-alum, 60" pipe</t>
  </si>
  <si>
    <t>ANTISEEP COLL-alum, 54" pipe</t>
  </si>
  <si>
    <t>ANTISEEP COLL-alum, 48" pipe</t>
  </si>
  <si>
    <t>ANTISEEP COLL-alum, 42" pipe</t>
  </si>
  <si>
    <t>ANTISEEP COLL-alum, 36" pipe</t>
  </si>
  <si>
    <t>ANTISEEP COLL-alum, 30" pipe</t>
  </si>
  <si>
    <t>ANTISEEP COLL-alum, 24" pipe</t>
  </si>
  <si>
    <t>ANTISEEP COLL-alum, 12"-18" pipe</t>
  </si>
  <si>
    <t>90 Percent</t>
  </si>
  <si>
    <t>75 Percent</t>
  </si>
  <si>
    <t>Unit Cost</t>
  </si>
  <si>
    <t>Cost Type</t>
  </si>
  <si>
    <t>Maximum Cost Share</t>
  </si>
  <si>
    <t>EASTERN REGION</t>
  </si>
  <si>
    <t>CENTRAL REGION</t>
  </si>
  <si>
    <t>WESTERN REGION</t>
  </si>
  <si>
    <t>Unit Type</t>
  </si>
  <si>
    <t>Component</t>
  </si>
  <si>
    <t>Water Control Structures</t>
  </si>
  <si>
    <t>Actual</t>
  </si>
  <si>
    <t>Cost Share percent of actual amount not to exceed</t>
  </si>
  <si>
    <t>Job</t>
  </si>
  <si>
    <t>SOLIDS SEPARATION FROM TANK-BASED AQUACULTURE</t>
  </si>
  <si>
    <t>ROTARY DRUMS-2900 gal, w/forced aeration system</t>
  </si>
  <si>
    <t>ROTARY DRUMS-2900 gal, w/drive motor</t>
  </si>
  <si>
    <t>Flat Rate</t>
  </si>
  <si>
    <t>Gallon</t>
  </si>
  <si>
    <t>Lagoon Biosolids Removal</t>
  </si>
  <si>
    <t>INCINERATOR-Roof w/ storm collar</t>
  </si>
  <si>
    <t>GASIFICATION - 800 lb Corrugated Aluminumacity (delivered &amp; installed)</t>
  </si>
  <si>
    <t>GASIFICATION - 275 lb Corrugated Aluminumacity (delivered &amp; installed)</t>
  </si>
  <si>
    <t>DRY STACK-truss arch, fabric roofed</t>
  </si>
  <si>
    <t>DRY STACK-dairy/beef/poultry, wood/metal</t>
  </si>
  <si>
    <t>DRY STACK-dairy/beef/poultry, block</t>
  </si>
  <si>
    <t>COMPOSTER-lumber/roof</t>
  </si>
  <si>
    <t>COMPOSTER BINS ONLY -wood, inside or outside storage structure, area of bin</t>
  </si>
  <si>
    <t>Waste Management Measures</t>
  </si>
  <si>
    <t>WATER SUPPLY-Municipal tap</t>
  </si>
  <si>
    <t>VALVE BOX-Plastic</t>
  </si>
  <si>
    <t>VALVE-float, automatic, brass</t>
  </si>
  <si>
    <t>TANK-watering (portable) /Pressurized Waterer</t>
  </si>
  <si>
    <t>TANK‐watering (fixed)/Pressurized 4‐Hole Watering Tank (70 gal.), concrete pad</t>
  </si>
  <si>
    <t>TANK‐watering (fixed)/Pressurized 4‐Hole Watering Tank (70 gal.)</t>
  </si>
  <si>
    <t>TANK‐watering (fixed)/Pressurized 2‐Hole Watering Tank (44 gal.), concrete pad</t>
  </si>
  <si>
    <t>TANK‐watering (fixed)/Pressurized 2‐Hole Watering Tank (44 gal.)</t>
  </si>
  <si>
    <t>TANK‐watering (fixed)/Pressurized 4‐Hole Watering Tank (33 gal.), concrete pad</t>
  </si>
  <si>
    <t>TANK‐watering (fixed)/Pressurized 4‐Hole Watering Tank (33 gal.)</t>
  </si>
  <si>
    <t>TANK‐watering (fixed)/Pressurized 2‐Hole Watering Tank (20 ‐ 28 gal.), concrete pad</t>
  </si>
  <si>
    <t>TANK‐watering (fixed)/Pressurized 2‐Hole Watering Tank (20 ‐ 28 gal.)</t>
  </si>
  <si>
    <t>TANK-temp storage, 2500 gal</t>
  </si>
  <si>
    <t>TANK-temp storage, 1500 gal</t>
  </si>
  <si>
    <t>TANK-temp storage, 1000 gal</t>
  </si>
  <si>
    <t>Cost Share percent of actual amount</t>
  </si>
  <si>
    <t>STREAM PROTECTION WELL- Steel casing</t>
  </si>
  <si>
    <t>STREAM PROTECTION WELL-permit (only where agriculture is not exempt from well permit fees)</t>
  </si>
  <si>
    <t>protection</t>
  </si>
  <si>
    <t>$              ‐</t>
  </si>
  <si>
    <t>$               ‐</t>
  </si>
  <si>
    <t>STREAM PROTECTION WELL‐construction/head</t>
  </si>
  <si>
    <t>SqYd</t>
  </si>
  <si>
    <t>STOCK TRAIL- fine grading, establish vegetation</t>
  </si>
  <si>
    <t>(does not include excavation)</t>
  </si>
  <si>
    <t>STOCK TRAIL- fine grading, geotextile, stone</t>
  </si>
  <si>
    <t>Spring Header Casing</t>
  </si>
  <si>
    <t>PUMP-solar powered water</t>
  </si>
  <si>
    <t>PUMP-housing, fiberglass/site built</t>
  </si>
  <si>
    <t>FENCE-temporary, portable, electric</t>
  </si>
  <si>
    <t>FENCE-perm, streamside/floodplain, incl. Gates</t>
  </si>
  <si>
    <t>FENCE-perm, non-electric, incl. Gates</t>
  </si>
  <si>
    <t>FENCE-perm, 3 strand interior, electric or non- electric, incl. Gates</t>
  </si>
  <si>
    <t>FENCE-4+-strand perm, electric, incl. Gates</t>
  </si>
  <si>
    <t>FENCE-3-strand perm, electric, incl. Gates</t>
  </si>
  <si>
    <t>FENCE - SOLAR CHARGER</t>
  </si>
  <si>
    <t>Stream Protection Management</t>
  </si>
  <si>
    <t>Acre/Year</t>
  </si>
  <si>
    <t>INCENTIVE - Prescribed Grazing</t>
  </si>
  <si>
    <t>INCENTIVE - Precision Nutrient Management</t>
  </si>
  <si>
    <t>INCENTIVE - Nutrient Management 3yrs</t>
  </si>
  <si>
    <t>Ton / CuYd</t>
  </si>
  <si>
    <t>INCENTIVE - Manure/Litter Transport &gt;= 50 mi.</t>
  </si>
  <si>
    <t>INCENTIVE - Manure/Litter Transport 20-50 mi.</t>
  </si>
  <si>
    <t>INCENTIVE - Manure/Litter Transport &lt;= 20 mi.</t>
  </si>
  <si>
    <t>Cost Share 90 Percent</t>
  </si>
  <si>
    <t>Cost Share 75 Percent</t>
  </si>
  <si>
    <t>Maximum</t>
  </si>
  <si>
    <t>Incentives</t>
  </si>
  <si>
    <t>Acre</t>
  </si>
  <si>
    <t>SMOOTH/SHAPE-tractor disk/blade</t>
  </si>
  <si>
    <t>HUAP- for tanks and troughs: fine grading (does not include grading/excavation), concrete, 44.4 SqYd (400 SqFt)</t>
  </si>
  <si>
    <t>HUAP-for tanks and troughs: fine grading (does not include grading/excavation), geotextile, stone, 44.4 SqYd (400 SqFt)</t>
  </si>
  <si>
    <t>HUAP-fine grading, concrete (does not include grading/excavation)</t>
  </si>
  <si>
    <t>HUAP- fine grading, geotextile, stone (does not include grading/excavation)</t>
  </si>
  <si>
    <t>GRADING-minimum, &lt;=1/4 acre</t>
  </si>
  <si>
    <t>GRADING-maximum heavy &gt;12" avg</t>
  </si>
  <si>
    <t>GRADING-extra heavy 9"-12" avg</t>
  </si>
  <si>
    <t>GRADING-heavy, 6"-9" avg</t>
  </si>
  <si>
    <t>GRADING-medium, &lt;=6" avg</t>
  </si>
  <si>
    <t>EXCAVATION-w/spoil removal</t>
  </si>
  <si>
    <t>Hr</t>
  </si>
  <si>
    <t>EXCAVATION- Spring development/Stream Pickup</t>
  </si>
  <si>
    <t>EARTH FILL HAULED, COMPACTED</t>
  </si>
  <si>
    <t>EARTH FILL HAULED</t>
  </si>
  <si>
    <t>EARTH FILL ADJACENT, COMPACTED</t>
  </si>
  <si>
    <t>EARTH FILL- ADJACENT (WITHIN 300 YDS)</t>
  </si>
  <si>
    <t>Maximum Cost Share 90 Percent</t>
  </si>
  <si>
    <t>Maximum Cost Share 75 Percent</t>
  </si>
  <si>
    <t>Grading and Earth Moving Components</t>
  </si>
  <si>
    <t>VEGETATION-seedbed prep</t>
  </si>
  <si>
    <t>VEGETATION-mulch, small grain straw</t>
  </si>
  <si>
    <t>VEGETATION-Livestakes (installed)</t>
  </si>
  <si>
    <t>areas only</t>
  </si>
  <si>
    <t>VEGETATION-establish, native species for riparian</t>
  </si>
  <si>
    <t>VEGETATION-Hydroseed</t>
  </si>
  <si>
    <t>VEGETATION-establish, Christmas tree plantations</t>
  </si>
  <si>
    <t>VEGETATION-Stripcropping</t>
  </si>
  <si>
    <t>Lin Ft</t>
  </si>
  <si>
    <t>VEGETATION-compost sock</t>
  </si>
  <si>
    <t>Sq Ft</t>
  </si>
  <si>
    <t>VEGETATION-compost blanket</t>
  </si>
  <si>
    <t>VEGETATION-bulk lime, seed and fertilizer</t>
  </si>
  <si>
    <t>VEGETATION-Tree/Shrub Bare Root Seedlings</t>
  </si>
  <si>
    <t>VEGETATION-bag lime, seed and fertlizer</t>
  </si>
  <si>
    <t>PASTURE RENOVATION</t>
  </si>
  <si>
    <t>CROPLAND CONVERSION - establish grass, trees or wildlife planting, includes land preparation</t>
  </si>
  <si>
    <t>SOD‐BASED ROTATION ‐ Tier 3 ‐ 5 yr/41 mos</t>
  </si>
  <si>
    <t>SOD‐BASED ROTATION ‐ Tier 2 ‐ 4 yr/29 mos</t>
  </si>
  <si>
    <t>SOD‐BASED ROTATION ‐ Tier 1 ‐ 3 yr/17 mos</t>
  </si>
  <si>
    <t>Tier 4 ‐ Conventional 80% Residue</t>
  </si>
  <si>
    <t>RESIDUE AND TILLAGE MANAGEMENT ‐</t>
  </si>
  <si>
    <t>Tier 3 ‐ Conventional 60% Residue</t>
  </si>
  <si>
    <t>RESIDUE AND TILLAGE MANAGEMENT ‐Tier 2 ‐ 80%Residue</t>
  </si>
  <si>
    <t>Tier 1 ‐ 60% Residue</t>
  </si>
  <si>
    <t>COVER CROP</t>
  </si>
  <si>
    <t>Establishment of Vegetation, Pasture Renovation and Cropland Conversion (Grass)</t>
  </si>
  <si>
    <t>TREE ESTABLISHMENT - Subsoiling</t>
  </si>
  <si>
    <t>TREE ESTABLISHMENT - Scalping/Furrowing</t>
  </si>
  <si>
    <t>TREE ESTABLISMENT - Prescribed Burning</t>
  </si>
  <si>
    <t>TREE ESTABLISHMENT - Mowing/Bushhogging</t>
  </si>
  <si>
    <t>TREE ESTABLISHMENT - Disking</t>
  </si>
  <si>
    <t>TREE ESTABLISHMENT - Chemical Site Prep</t>
  </si>
  <si>
    <t>TREE ESTABLISHMENT - Chemical Release</t>
  </si>
  <si>
    <t>TREE ESTABLISHMENT - Bedding (Cropland Conversion to Trees ONLY)</t>
  </si>
  <si>
    <t>Establishment of Trees and Riparian Buffers</t>
  </si>
  <si>
    <t>TRASH GD-Polyvinyl Chloride/Coated Corrugated Steel/steel 72"</t>
  </si>
  <si>
    <t>TRASH GD-Polyvinyl Chloride/Coated Corrugated Steel/steel 60"</t>
  </si>
  <si>
    <t>TRASH GD-Polyvinyl Chloride/Coated Corrugated Steel/steel 48"</t>
  </si>
  <si>
    <t>TRASH GD-Polyvinyl Chloride/Coated Corrugated Steel/steel 36"</t>
  </si>
  <si>
    <t>TRASH GD-Polyvinyl Chloride/Coated Corrugated Steel/steel 24"</t>
  </si>
  <si>
    <t>TRASH GD-Polyvinyl Chloride/Coated Corrugated Steel/steel 18"</t>
  </si>
  <si>
    <t>TRASH GD-Polyvinyl Chloride/Coated Corrugated Steel/steel 15"</t>
  </si>
  <si>
    <t>TRASH GD-Polyvinyl Chloride/Coated Corrugated Steel/steel 12"</t>
  </si>
  <si>
    <t>TRASH GD-Corrugated Aluminum 54"</t>
  </si>
  <si>
    <t>TRASH GD-Corrugated Aluminum 48"</t>
  </si>
  <si>
    <t>TRASH GD-Corrugated Aluminum 36"</t>
  </si>
  <si>
    <t>TRASH GD-Corrugated Aluminum 30"</t>
  </si>
  <si>
    <t>TRASH GD-Corrugated Aluminum 24"</t>
  </si>
  <si>
    <t>TRASH GD-Corrugated Aluminum 15"</t>
  </si>
  <si>
    <t>FACE PLATE alum. 12"-18"-INSTALLED</t>
  </si>
  <si>
    <t>PIPE-CORRUGATED STORMWATER, TYPE S, SMOOTH WALL, 4" - includes excavation and backfill</t>
  </si>
  <si>
    <t>PIPE- REINFORCED CONCRETE (RCP),  class 3, 12" - includes excavation and backfill</t>
  </si>
  <si>
    <t>PIPE-Polyvinyl Chloride, quick coupling 3/4"-1"</t>
  </si>
  <si>
    <t>PIPE-Surface inlet tee (10 in)</t>
  </si>
  <si>
    <t>PIPE-Surface inlet tee (8 in)</t>
  </si>
  <si>
    <t>PIPE-Surface inlet tee (6 in)</t>
  </si>
  <si>
    <t>PIPE-Hickenbottom outlet 10"</t>
  </si>
  <si>
    <t>PIPE-Hickenbottom outlet 8"</t>
  </si>
  <si>
    <t>PIPE-Hickenbottom outlet 6"</t>
  </si>
  <si>
    <t>PIPE- CORRUGATED PLASTIC, polyethylene, double wall,  36" - does not include excavation</t>
  </si>
  <si>
    <t>PIPE- CORRUGATED PLASTIC, polyethylene, double wall,  24" - does not include excavation</t>
  </si>
  <si>
    <t>PIPE- CORRUGATED PLASTIC, polyethylene, double wall,  18" - does not include excavation</t>
  </si>
  <si>
    <t>PIPE- CORRUGATED PLASTIC, polyethylene, double wall,  15" - does not include excavation</t>
  </si>
  <si>
    <t>PIPE- CORRUGATED PLASTIC, polyethylene, single wall,  12" - does not include excavation</t>
  </si>
  <si>
    <t>PIPE- CORRUGATED PLASTIC, polyethylene, single wall,  10" - does not include excavation</t>
  </si>
  <si>
    <t>PIPE- CORRUGATED PLASTIC, polyethylene, single wall,  8" - does not include excavation</t>
  </si>
  <si>
    <t>PIPE- CORRUGATED PLASTIC, polyethylene, single wall,  6" - does not include excavation</t>
  </si>
  <si>
    <t>PIPE- CORRUGATED PLASTIC, polyethylene, single wall,  4" - does not include excavation</t>
  </si>
  <si>
    <t>includes excavation and backfill</t>
  </si>
  <si>
    <t>PIPE- CORRUGATED ALUMINUM, 12 ga., 72" -</t>
  </si>
  <si>
    <t>PIPE- CORRUGATED ALUMINUM, 12 ga., 66" -</t>
  </si>
  <si>
    <t>PIPE- CORRUGATED ALUMINUM, 12 ga., 60" -</t>
  </si>
  <si>
    <t>PIPE- CORRUGATED ALUMINUM, 12 ga., 54" -</t>
  </si>
  <si>
    <t>PIPE- CORRUGATED ALUMINUM, 12 ga., 48" -</t>
  </si>
  <si>
    <t>PIPE- CORRUGATED ALUMINUM, 12 ga., 42" -</t>
  </si>
  <si>
    <t>PIPE- CORRUGATED ALUMINUM, 12 ga., 36" -</t>
  </si>
  <si>
    <t>PIPE- CORRUGATED ALUMINUM, 14 ga., 30" -</t>
  </si>
  <si>
    <t>PIPE- CORRUGATED ALUMINUM, 14 ga., 24" -</t>
  </si>
  <si>
    <t>PIPE- CORRUGATED ALUMINUM, 16 ga., 18" -</t>
  </si>
  <si>
    <t>PIPE- CORRUGATED ALUMINUM, 16 ga., 15" -</t>
  </si>
  <si>
    <t>PIPE- CORRUGATED ALUMINUM, 16 ga., 12" -</t>
  </si>
  <si>
    <t>PIPE- CORRUGATED ALUMINUM, 16 ga., 10" -</t>
  </si>
  <si>
    <t>PIPE- CORRUGATED ALUMINUM, 16 ga., 8" -</t>
  </si>
  <si>
    <t>PIPE- CORRUGATED ALUMINUM, 16 ga., 6" -</t>
  </si>
  <si>
    <t>PIPE- CORRUGATED METAL,  galvanized and bituminous coated with paved invert,  16 ga.,  72"- includes excavation and backfill</t>
  </si>
  <si>
    <t>PIPE- CORRUGATED METAL,  galvanized and bituminous coated with paved invert,  16 ga.,  60"- includes excavation and backfill</t>
  </si>
  <si>
    <t>PIPE- CORRUGATED METAL,  galvanized and bituminous coated with paved invert,  16 ga.,  48"- includes excavation and backfill</t>
  </si>
  <si>
    <t>PIPE- CORRUGATED METAL,  galvanized and bituminous coated with paved invert,  16 ga.,  18"- includes excavation and backfill</t>
  </si>
  <si>
    <t>PIPE- CORRUGATED METAL,  galvanized and bituminous coated with paved invert,  16 ga.,  15"- includes excavation and backfill</t>
  </si>
  <si>
    <t>PIPE- CORRUGATED METAL,  galvanized and bituminous coated with paved invert,  16 ga.,  12"- includes excavation and backfill</t>
  </si>
  <si>
    <t>PIPE-bent support for outlet</t>
  </si>
  <si>
    <t>PIPE FITTING-stormwater 24"</t>
  </si>
  <si>
    <t>PIPE FITTING-stormwater 12"</t>
  </si>
  <si>
    <t>PIPE FITTING-Polyvinyl Chloride 12"</t>
  </si>
  <si>
    <t>PIPE FITTING-Polyvinyl Chloride 10"</t>
  </si>
  <si>
    <t>PIPE FITTING-Polyvinyl Chloride 8"</t>
  </si>
  <si>
    <t>PIPE FITTING-Polyvinyl Chloride 6"</t>
  </si>
  <si>
    <t>PIPE FITTING-Polyvinyl Chloride 4"</t>
  </si>
  <si>
    <t>PIPE FITTING-Polyvinyl Chloride &lt;=3"</t>
  </si>
  <si>
    <t>PIPE FITTING-Corrugated Polyethylene 18"</t>
  </si>
  <si>
    <t>PIPE FITTING-Corrugated Polyethylene 15"</t>
  </si>
  <si>
    <t>PIPE FITTING-Corrugated Polyethylene 12"</t>
  </si>
  <si>
    <t>PIPE FITTING-Corrugated Polyethylene 10"</t>
  </si>
  <si>
    <t>PIPE FITTING-Corrugated Polyethylene 8"</t>
  </si>
  <si>
    <t>PIPE FITTING-Corrugated Polyethylene 6"</t>
  </si>
  <si>
    <t>PIPE FITTING-Corrugated Polyethylene 5"</t>
  </si>
  <si>
    <t>PIPE FITTING-Corrugated Polyethylene 4"</t>
  </si>
  <si>
    <t>excavation and backfill are included, an assumed volume is calculated by pipe diameter plus 3' wide by pipe diameter plus 2' deep per linear foot (EX. 24" pipe would be 5' wide x4' deep per linear foot)</t>
  </si>
  <si>
    <t>NOTE: PIPE - CORRUGATED METAL, CORRUGATED ALUMINUM, REINFORCED CONCRETE (RCP), CORRUGATED STORMWATER Where</t>
  </si>
  <si>
    <t>Pipes and Trash Guards</t>
  </si>
  <si>
    <t>USE EXCLUSION FENCE - includes gates  and signs</t>
  </si>
  <si>
    <t>STREAM RESTORATION</t>
  </si>
  <si>
    <t>STREAM DEBRIS REMOVAL</t>
  </si>
  <si>
    <t>Ton</t>
  </si>
  <si>
    <t>STONE-riprap</t>
  </si>
  <si>
    <t>STONE-gravel</t>
  </si>
  <si>
    <t>STONE-Boulders (installed)</t>
  </si>
  <si>
    <t>Lb</t>
  </si>
  <si>
    <t>STEEL-reinforce, wire fabric/rebar</t>
  </si>
  <si>
    <t>Snow/Ice Guard</t>
  </si>
  <si>
    <t>MICROIRRIGATION SYSTEM</t>
  </si>
  <si>
    <t>EROSION CONTROL MATTING - TEMP, &lt; 400 SQ FT, STRAW -12 MONTHS OR LESS LONGEVITY</t>
  </si>
  <si>
    <t>EROSION CONTROL MATTING - TEMP, 18-36 MONTHS LONGEVITY</t>
  </si>
  <si>
    <t>MONTHS or less LONGEVITY</t>
  </si>
  <si>
    <t>EROSION CONTROL MATTING - TEMP, 12</t>
  </si>
  <si>
    <t>TRM OR 700 GRAM COIR</t>
  </si>
  <si>
    <t>EROSION CONTROL MATTING - LONG TERM-</t>
  </si>
  <si>
    <t>BdFt</t>
  </si>
  <si>
    <t>LUMBER-pressure treated boards</t>
  </si>
  <si>
    <t>LUMBER-post, pressure treat 6" x 6"</t>
  </si>
  <si>
    <t>LUMBER-post, pressure treat 4" x 6"</t>
  </si>
  <si>
    <t>LUMBER-post, pressure treat 4" x 4"</t>
  </si>
  <si>
    <t>JUNCTION BOX-concrete</t>
  </si>
  <si>
    <t>GUTTERS-seamless alum  6"</t>
  </si>
  <si>
    <t>GUTTERS-seamless alum  5"</t>
  </si>
  <si>
    <t>GUTTERS-downspouts</t>
  </si>
  <si>
    <t>GUTTERS-assembled alum/vinyl  6"</t>
  </si>
  <si>
    <t>GUTTERS-assembled alum/vinyl  5"</t>
  </si>
  <si>
    <t>GRATE-removable 36" frame &amp; grate</t>
  </si>
  <si>
    <t>GRATE-removable 30" frame &amp; grate</t>
  </si>
  <si>
    <t>GRATE-removable 24" frame &amp; grate</t>
  </si>
  <si>
    <t>FILTER CLOTH-geotextile fabric</t>
  </si>
  <si>
    <t>FENCE-silt, install/maintain</t>
  </si>
  <si>
    <t>CONCRETE-Reinforced (WW or Fiber - does not include rebar)</t>
  </si>
  <si>
    <t>CONCRETE-non-reinforced &gt; 5 CuYd</t>
  </si>
  <si>
    <t>CONCRETE-non-reinforced &lt;= 5 CuYd</t>
  </si>
  <si>
    <t>CONCRETE BLOCK-12"</t>
  </si>
  <si>
    <t>CONCRETE BLOCK-6" or 8"</t>
  </si>
  <si>
    <t>CLEARING-removing woods</t>
  </si>
  <si>
    <t>CATCH BASIN</t>
  </si>
  <si>
    <t>BRICK-8"</t>
  </si>
  <si>
    <t>AGRICULTURAL WATER COLLECTION SYSTEM</t>
  </si>
  <si>
    <t>AGRICULTURAL POND RESTORATION/REPAIR</t>
  </si>
  <si>
    <t>AGRICULTURAL POND - Sediment Removal Only</t>
  </si>
  <si>
    <t>ABANDONED WELL CLOSURE</t>
  </si>
  <si>
    <t>Construction and Building Materials (Bricks, Concrete, Lumber, Ponds, Stream Restoration, Micro-Irrigation)</t>
  </si>
  <si>
    <t>AGRICHEMICAL FACILITY‐PUMP‐ water supply</t>
  </si>
  <si>
    <t>AGRICHEMICAL MIXING STATION - Portable</t>
  </si>
  <si>
    <t>Agrichemical Handling Facility-chemical storage - including block, sealant, perlite, and platform</t>
  </si>
  <si>
    <t>AGRICHEMICAL CONTAINMENT AND MIXING FACILITY</t>
  </si>
  <si>
    <t>ABANDONED TREE REMOVAL</t>
  </si>
  <si>
    <t>Agrichemical Pollution Prevention</t>
  </si>
  <si>
    <t>AGRICHEMICAL FACILITY-PUMP- housing,fiberglass/site built</t>
  </si>
  <si>
    <t>AGRICHEMICAL FACILITY‐ WELL, construction/head protection</t>
  </si>
  <si>
    <t>AGRICHEMICAL HANDLING FACILITY-building-incl. plumbing, electrical, and misc</t>
  </si>
  <si>
    <t>GATE-shear, Coated Corrugated Steel w/ frame/rod 8"</t>
  </si>
  <si>
    <t>GATE-shear, Coated Corrugated Steel w/ frame/rod 10"</t>
  </si>
  <si>
    <t>RISER-Coated Corrugated Steel perf 54"/12 ga</t>
  </si>
  <si>
    <t>RISER-fb .175in plate 114in (5' water ht) Aluminum Flashboard Riser w/2' Flanged Stub, Includes: Pressure Treated Pine Tongue &amp; Groove Boards &amp; Trash Guard</t>
  </si>
  <si>
    <t>WATER CONTROL STRUCTURE - Automated Valve - locally programmable</t>
  </si>
  <si>
    <t>WATER CONTROL STRUCTURE in-line, installed 6"x4'</t>
  </si>
  <si>
    <t>WATER CONTROL STRUCTURE in-line, installed 6"x5'</t>
  </si>
  <si>
    <t>WATER CONTROL STRUCTURE in-line, installed 6"x6'</t>
  </si>
  <si>
    <t>WATER CONTROL STRUCTURE in-line, installed 8"x4'</t>
  </si>
  <si>
    <t>WATER CONTROL STRUCTURE in-line, installed 8"x5'</t>
  </si>
  <si>
    <t>WATER CONTROL STRUCTURE in-line, installed 8"x6'</t>
  </si>
  <si>
    <t>WATER CONTROL STRUCTURE in-line, installed WATERGATE 8 in</t>
  </si>
  <si>
    <t>WATER CONTROL STRUCTURE in-line, installed WATERGATE 10 in</t>
  </si>
  <si>
    <t>EROSION CONTROL MATTING - LONG TERM- TRM OR 700 GRAM COIR</t>
  </si>
  <si>
    <t>EROSION CONTROL MATTING - TEMP, 12 MONTHS or less LONGEVITY</t>
  </si>
  <si>
    <t>PIPE- CORRUGATED METAL,  galvanized and bituminous coated with paved invert,  16 ga.,  8"- includes excavation and backfill</t>
  </si>
  <si>
    <t>PIPE- CORRUGATED METAL,  galvanized and bituminous coated with paved invert,  16 ga.,  10"- includes excavation and backfill</t>
  </si>
  <si>
    <t>PIPE- CORRUGATED ALUMINUM, 16 ga., 6" - includes excavation and backfill</t>
  </si>
  <si>
    <t>PIPE- CORRUGATED METAL, galvanized uncoated,  16 ga.,  8" - includes excavation and backfill</t>
  </si>
  <si>
    <t>PIPE- CORRUGATED METAL, galvanized uncoated,  16 ga.,  10" - includes excavation and backfill</t>
  </si>
  <si>
    <t>PIPE- CORRUGATED METAL, galvanized uncoated,  16 ga.,  12" - includes excavation and backfill</t>
  </si>
  <si>
    <t>PIPE- CORRUGATED METAL, galvanized uncoated,  16 ga.,  18" - includes excavation and backfill</t>
  </si>
  <si>
    <t>PIPE- CORRUGATED METAL, galvanized uncoated,  14 ga.,  21" - includes excavation and backfill</t>
  </si>
  <si>
    <t>PIPE- CORRUGATED METAL, galvanized uncoated,  14 ga.,  24" - includes excavation and backfill</t>
  </si>
  <si>
    <t>PIPE- CORRUGATED METAL, galvanized uncoated,  14 ga.,  27" - includes excavation and backfill</t>
  </si>
  <si>
    <t>PIPE- CORRUGATED METAL, galvanized uncoated,  12 ga.,  36" - includes excavation and backfill</t>
  </si>
  <si>
    <t>PIPE- CORRUGATED METAL, galvanized uncoated,  12 ga.,  48" - includes excavation and backfill</t>
  </si>
  <si>
    <t>PIPE- CORRUGATED METAL, galvanized uncoated,  14 ga.,  30" - includes excavation and backfill</t>
  </si>
  <si>
    <t>PIPE- CORRUGATED METAL, galvanized uncoated,  10 ga.,  60" - includes excavation and backfill</t>
  </si>
  <si>
    <t>PIPE- CORRUGATED METAL, galvanized uncoated,  10 ga.,  72" - includes excavation and backfill</t>
  </si>
  <si>
    <t>PIPE- CORRUGATED PLASTIC, polyethylene, double wall, 48" - does not include excavation</t>
  </si>
  <si>
    <t>PIPE- Perf drain w/ GEOTEXTILE FILTER, INCLUDES EXCAVATION/BACKFILL  OF 2'X3' PER LF</t>
  </si>
  <si>
    <t>PIPE- Perf drain w/ 2'X2' GRAVEL FILTER, INCLUDES EXCAVATION/BACKFILL OF 2'X3' PER LF</t>
  </si>
  <si>
    <t>PIPE-Perf drain w/o filter, INCLUDES EXCAVATION/BACKFILL OF 2'X3' PER LF</t>
  </si>
  <si>
    <t>TRASH GD-Polyvinyl Chloride/Coated Corrugated Steel/steel 30"</t>
  </si>
  <si>
    <t>PIPE-CORRUGATED STORMWATER, TYPE S, SMOOTH WALL , 60" - includes excavation and backfill</t>
  </si>
  <si>
    <t>PIPE-CORRUGATED STORMWATER, TYPE S, SMOOTH WALL , 54" - includes excavation and backfill</t>
  </si>
  <si>
    <t>PIPE-CORRUGATED STORMWATER, TYPE S, SMOOTH WALL , 48" - includes excavation and backfill</t>
  </si>
  <si>
    <t>PIPE-CORRUGATED STORMWATER, TYPE S, SMOOTH WALL , 42" - includes excavation and backfill</t>
  </si>
  <si>
    <t>PIPE-CORRUGATED STORMWATER, TYPE S, SMOOTH WALL , 36" - includes excavation and backfill</t>
  </si>
  <si>
    <t>PIPE-CORRUGATED STORMWATER, TYPE S, SMOOTH WALL , 30" - includes excavation and backfill</t>
  </si>
  <si>
    <t>PIPE-CORRUGATED STORMWATER, TYPE S, SMOOTH WALL , 24" - includes excavation and backfill</t>
  </si>
  <si>
    <t>PIPE-CORRUGATED STORMWATER, TYPE S, SMOOTH WALL , 18" - includes excavation and backfill</t>
  </si>
  <si>
    <t>PIPE-CORRUGATED STORMWATER, TYPE S, SMOOTH WALL , 12" - includes excavation and backfill</t>
  </si>
  <si>
    <t>PIPE-CORRUGATED STORMWATER, TYPE S, SMOOTH WALL , 8" - includes excavation and backfill</t>
  </si>
  <si>
    <t>PIPE-CORRUGATED STORMWATER, TYPE S, SMOOTH WALL , 6" - includes excavation and backfill</t>
  </si>
  <si>
    <t>PIPE- REINFORCED CONCRETE (RCP),  class 3, 72" - includes excavation and backfill</t>
  </si>
  <si>
    <t>PIPE- REINFORCED CONCRETE (RCP),  class 3, 48" - includes excavation and backfill</t>
  </si>
  <si>
    <t>PIPE- REINFORCED CONCRETE (RCP),  class 3, 36" - includes excavation and backfill</t>
  </si>
  <si>
    <t>PIPE- REINFORCED CONCRETE (RCP),  class 3, 30" - includes excavation and backfill</t>
  </si>
  <si>
    <t>PIPE- REINFORCED CONCRETE (RCP),  class 3, 24" - includes excavation and backfill</t>
  </si>
  <si>
    <t>PIPE- REINFORCED CONCRETE (RCP),  class 3, 21" - includes excavation and backfill</t>
  </si>
  <si>
    <t>PIPE- REINFORCED CONCRETE (RCP),  class 3, 18" - includes excavation and backfill</t>
  </si>
  <si>
    <t>PIPE- REINFORCED CONCRETE (RCP),  class 3, 15" - includes excavation and backfill</t>
  </si>
  <si>
    <t>PIPE- PE Water supply/fittings, &lt;=2in, includes trenching</t>
  </si>
  <si>
    <t>PIPE-Polyvinyl Chloride 12" (does not include excavation)</t>
  </si>
  <si>
    <t>PIPE-Polyvinyl Chloride 10" (does not include excavation)</t>
  </si>
  <si>
    <t>PIPE-Polyvinyl Chloride 8" (does not include excavation)</t>
  </si>
  <si>
    <t>PIPE-Polyvinyl Chloride 6" (does not include excavation)</t>
  </si>
  <si>
    <t>PIPE-Polyvinyl Chloride 5" (does not include excavation)</t>
  </si>
  <si>
    <t>PIPE-Polyvinyl Chloride 4" (does not include excavation)</t>
  </si>
  <si>
    <t>PIPE-Polyvinyl Chloride 3" (does not include excavation)</t>
  </si>
  <si>
    <t>PIPE-Polyvinyl Chloride 2.5" (does not include excavation)</t>
  </si>
  <si>
    <t>PIPE-Polyvinyl Chloride 2" (does not include excavation)</t>
  </si>
  <si>
    <t>PIPE-Polyvinyl Chloride 1 1/2" or less (does not include excavation)</t>
  </si>
  <si>
    <t>PIPE- CORRUGATED METAL, galvanized uncoated,  16 ga.,  15" - includes excavation and backfill</t>
  </si>
  <si>
    <t>FORCED AERATION COMPOST SYSTEM &lt;720 sq ft w/Grinder and Storage</t>
  </si>
  <si>
    <t>FORCED AERATION COMPOST SYSTEM  720sq ft  to 1440 sq ft w/Grinder and Storage</t>
  </si>
  <si>
    <t>FORCED AERATION COMPOST SYSTEM &gt; 1450 sq ft w/ Grinder and Storage</t>
  </si>
  <si>
    <t>FORCED AERATION COMPOST SYSTEM  600sq ft to 1450 sq ft w/ Storage</t>
  </si>
  <si>
    <t>FORCED AERATION COMPOST SYSTEM &gt;1450 sq ft w/ Storage</t>
  </si>
  <si>
    <t>STOCK TRAIL- fine grading, geotextile, stone (does not include excavation)</t>
  </si>
  <si>
    <t>TANK‐ watering (fixed) Continuous Flow Concrete Tank</t>
  </si>
  <si>
    <t>TANK‐ watering (fixed) Non-Continuous Flow Concrete Tank</t>
  </si>
  <si>
    <t>RESIDUE AND TILLAGE MANAGEMENT ‐ Tier 1 ‐ 60% Residue</t>
  </si>
  <si>
    <t>RESIDUE AND TILLAGE MANAGEMENT ‐ Tier 3 ‐ Conventional 60% Residue</t>
  </si>
  <si>
    <t>RESIDUE AND TILLAGE MANAGEMENT ‐ Tier 4 ‐ Conventional 80% Residue</t>
  </si>
  <si>
    <t>VEGETATION-establish, native species for riparian areas only</t>
  </si>
  <si>
    <t>Quantity</t>
  </si>
  <si>
    <t>100% Cost Estimate</t>
  </si>
  <si>
    <t>WESTERN REGION  Unit Cost</t>
  </si>
  <si>
    <t>CENTRAL REGION  Unit Cost</t>
  </si>
  <si>
    <t>EASTERN REGION  Unit Cost</t>
  </si>
  <si>
    <t>COMPOSTER-lumber/roof, western</t>
  </si>
  <si>
    <t>COMPOSTER-lumber/roof, central</t>
  </si>
  <si>
    <t>COMPOSTER-lumber/roof, eastern</t>
  </si>
  <si>
    <t>DRY STACK-dairy/beef/poultry, wood/metal, western region</t>
  </si>
  <si>
    <t>DRY STACK-dairy/beef/poultry, wood/metal, central region</t>
  </si>
  <si>
    <t>DRY STACK-dairy/beef/poultry, wood/metal, eastern region</t>
  </si>
  <si>
    <t xml:space="preserve"> CuYd</t>
  </si>
  <si>
    <t>Selected Components</t>
  </si>
  <si>
    <t>Units</t>
  </si>
  <si>
    <t>100% Cost</t>
  </si>
  <si>
    <t>ABANDONED TREE REMOVAL 75%</t>
  </si>
  <si>
    <t>AGRICHEMICAL CONTAINMENT AND MIXING FACILITY 75%</t>
  </si>
  <si>
    <t>AGRICHEMICAL CONTAINMENT AND MIXING FACILITY 90%</t>
  </si>
  <si>
    <t>AGRICHEMICAL MIXING STATION - Portable 75%</t>
  </si>
  <si>
    <t>AGRICHEMICAL MIXING STATION - Portable 90%</t>
  </si>
  <si>
    <r>
      <t>ABANDONED TREE REMOVAL</t>
    </r>
    <r>
      <rPr>
        <b/>
        <sz val="10"/>
        <rFont val="Arial"/>
        <family val="2"/>
      </rPr>
      <t xml:space="preserve"> </t>
    </r>
    <r>
      <rPr>
        <sz val="10"/>
        <rFont val="Arial"/>
        <family val="2"/>
      </rPr>
      <t>90%</t>
    </r>
  </si>
  <si>
    <t>AGRICHEMICAL FACILITY-PUMP- solar powered water 75%</t>
  </si>
  <si>
    <t>AGRICHEMICAL FACILITY-PUMP- solar powered water 90%</t>
  </si>
  <si>
    <t>AGRICHEMICAL FACILITY‐PUMP‐ water supply 75%</t>
  </si>
  <si>
    <t>AGRICHEMICAL FACILITY‐PUMP‐ water supply 90%</t>
  </si>
  <si>
    <t>AGRICHEMICAL FACILITY-WATER SUPPLY, municipal tap 75%</t>
  </si>
  <si>
    <t>AGRICHEMICAL FACILITY-WATER SUPPLY, municipal tap 90%</t>
  </si>
  <si>
    <t>AGRICHEMICAL FACILITY- WELL permit (only where agriculture is not exempt from well permit fees) 75%</t>
  </si>
  <si>
    <t>AGRICHEMICAL FACILITY- WELL permit (only where agriculture is not exempt from well permit fees) 90%</t>
  </si>
  <si>
    <t>AGRICHEMICAL FACILITY- WELL Steel  casing 75%</t>
  </si>
  <si>
    <t>AGRICHEMICAL FACILITY- WELL Steel  casing 90%</t>
  </si>
  <si>
    <t>CHEMIGATION/FERTIGATION BACKFLOW PREVENTION SYSTEM 75%</t>
  </si>
  <si>
    <t>CHEMIGATION/FERTIGATION BACKFLOW PREVENTION SYSTEM 90%</t>
  </si>
  <si>
    <t>PRECISION AGRICHEMICAL APPLICATION TIER-1. GPS guidance 75%</t>
  </si>
  <si>
    <t>PRECISION AGRICHEMICAL APPLICATION TIER-1. GPS guidance 90%</t>
  </si>
  <si>
    <t>PRECISION AGRICHEMICAL APPLICATION TIER-2. Automatic Application Rate Control 75%</t>
  </si>
  <si>
    <t>PRECISION AGRICHEMICAL APPLICATION TIER-3. Boom section control 90%</t>
  </si>
  <si>
    <t>PRECISION AGRICHEMICAL APPLICATION TIER-2. Automatic Application Rate Control 90%</t>
  </si>
  <si>
    <t>PRECISION AGRICHEMICAL APPLICATION TIER-3. Boom section control 75%</t>
  </si>
  <si>
    <t>ABANDONED WELL CLOSURE 75%</t>
  </si>
  <si>
    <t>ABANDONED WELL CLOSURE 90%</t>
  </si>
  <si>
    <t>AGRICULTURAL POND - Sediment Removal Only 75%</t>
  </si>
  <si>
    <t>AGRICULTURAL POND - Sediment Removal Only 90%</t>
  </si>
  <si>
    <t>AGRICULTURAL POND RESTORATION/REPAIR 75%</t>
  </si>
  <si>
    <t>AGRICULTURAL POND RESTORATION/REPAIR 90%</t>
  </si>
  <si>
    <t>AGRICULTURAL POND RESTORATION/ REPAIR-Engineering 75%</t>
  </si>
  <si>
    <t>AGRICULTURAL POND RESTORATION/ REPAIR-Engineering 90%</t>
  </si>
  <si>
    <t>AGRICULTURAL WATER COLLECTION SYSTEM 75%</t>
  </si>
  <si>
    <t>AGRICULTURAL WATER COLLECTION SYSTEM 90%</t>
  </si>
  <si>
    <t>CATCH BASIN 75%</t>
  </si>
  <si>
    <t>CATCH BASIN 90%</t>
  </si>
  <si>
    <t>MICROIRRIGATION SYSTEM 75%</t>
  </si>
  <si>
    <t>MICROIRRIGATION SYSTEM 90%</t>
  </si>
  <si>
    <t>STREAM DEBRIS REMOVAL 75%</t>
  </si>
  <si>
    <t>STREAM DEBRIS REMOVAL 90%</t>
  </si>
  <si>
    <t>STREAM RESTORATION 75%</t>
  </si>
  <si>
    <t>STREAM RESTORATION 90%</t>
  </si>
  <si>
    <t xml:space="preserve">Maximum Cost Share </t>
  </si>
  <si>
    <t>VEGETATION-compost blanket 75%</t>
  </si>
  <si>
    <t>VEGETATION-compost blanket 90%</t>
  </si>
  <si>
    <t>LIVESTOCK FEEDING AREA  (CONCRETE AND GRADING - NO EXCAVATION (AVERAGE OF EACH PER SQ YD) 75%</t>
  </si>
  <si>
    <t>LIVESTOCK FEEDING AREA  (CONCRETE AND GRADING - NO EXCAVATION (AVERAGE OF EACH PER SQ YD) 90%</t>
  </si>
  <si>
    <t>LIVESTOCK FEEDING AREA -Pushwall including concrete waste blocks, No. 57 stone and geotextile 75%</t>
  </si>
  <si>
    <t>LIVESTOCK FEEDING AREA -Pushwall including concrete waste blocks, No. 57 stone and geotextile 90%</t>
  </si>
  <si>
    <t>PUMP-solar powered water 75%</t>
  </si>
  <si>
    <t>PUMP-solar powered water 90%</t>
  </si>
  <si>
    <t>STREAM PROTECTION WELL-permit (only where agriculture is not exempt from well permit fees) 75%</t>
  </si>
  <si>
    <t>STREAM PROTECTION WELL-permit (only where agriculture is not exempt from well permit fees) 90%</t>
  </si>
  <si>
    <t>STREAM PROTECTION WELL- Steel casing 75%</t>
  </si>
  <si>
    <t>STREAM PROTECTION WELL- Steel casing 90%</t>
  </si>
  <si>
    <t>TANK-watering (portable) /Pressurized Waterer 75%</t>
  </si>
  <si>
    <t>TANK-watering (portable) /Pressurized Waterer 90%</t>
  </si>
  <si>
    <t>WATER SUPPLY-Municipal tap 75%</t>
  </si>
  <si>
    <t>WATER SUPPLY-Municipal tap 90%</t>
  </si>
  <si>
    <t>FEED/WASTE STRUCTURE 75%</t>
  </si>
  <si>
    <t>FEED/WASTE STRUCTURE 90%</t>
  </si>
  <si>
    <t>FREEZER-installed 75%</t>
  </si>
  <si>
    <t>FREEZER-installed 90%</t>
  </si>
  <si>
    <t>GASIFICATION - 275 lb Corrugated Aluminumacity (delivered &amp; installed) 75%</t>
  </si>
  <si>
    <t>GASIFICATION - 400 lb Corrugated Aluminumacity (delivered &amp; installed) 90%</t>
  </si>
  <si>
    <t>GASIFICATION - 400 lb Corrugated Aluminumacity (delivered &amp; installed) 75%</t>
  </si>
  <si>
    <t>GASIFICATION - 275 lb Corrugated Aluminumacity (delivered &amp; installed) 90%</t>
  </si>
  <si>
    <t>GASIFICATION - 800 lb Corrugated Aluminumacity (delivered &amp; installed) 75%</t>
  </si>
  <si>
    <t>GASIFICATION - 800 lb Corrugated Aluminumacity (delivered &amp; installed) 90%</t>
  </si>
  <si>
    <t>GASIFICATION - 1,200 lb Corrugated Aluminumacity (delivered &amp; installed) 75%</t>
  </si>
  <si>
    <t>GASIFICATION - 1,200 lb Corrugated Aluminumacity (delivered &amp; installed) 90%</t>
  </si>
  <si>
    <t>INCINERATOR &lt;= 250 lb Capacity - includes concrete slab and electrical service 75%</t>
  </si>
  <si>
    <t>INCINERATOR &lt;= 250 lb Capacity - includes concrete slab and electrical service 90%</t>
  </si>
  <si>
    <t>INCINERATOR 400-500 lb Capacity - includes concrete slab and electrical service 75%</t>
  </si>
  <si>
    <t>INCINERATOR 400-500 lb Capacity - includes concrete slab and electrical service 90%</t>
  </si>
  <si>
    <t>INCINERATOR 600-700 lb Capacity - includes concrete slab and electrical service 75%</t>
  </si>
  <si>
    <t>INCINERATOR 600-700 lb Capacity - includes concrete slab and electrical service 90%</t>
  </si>
  <si>
    <t>INCINERATOR 800 - 1000 lb Capacity- includes concrete slab and electrical service 75%</t>
  </si>
  <si>
    <t>INCINERATOR 800 - 1000 lb Capacity- includes concrete slab and electrical service 90%</t>
  </si>
  <si>
    <t>INCINERATOR  &gt;1,000 lb Capacity - includes concrete slab and electrical service 75%</t>
  </si>
  <si>
    <t>INCINERATOR  &gt;1,000 lb Capacity - includes concrete slab and electrical service 90%</t>
  </si>
  <si>
    <t>ROTARY DRUMS-2900 gal, w/drive motor 75%</t>
  </si>
  <si>
    <t>ROTARY DRUMS-2900 gal, w/drive motor 90%</t>
  </si>
  <si>
    <t>ROTARY DRUMS-2900 gal, w/forced aeration system 75%</t>
  </si>
  <si>
    <t>ROTARY DRUMS-2900 gal, w/forced aeration system 90%</t>
  </si>
  <si>
    <t>SOLIDS SEPARATION FROM TANK-BASED AQUACULTURE 75%</t>
  </si>
  <si>
    <t>SOLIDS SEPARATION FROM TANK-BASED AQUACULTURE 90%</t>
  </si>
  <si>
    <t>WASTE APPLICATION-Poultry litter/Manure spreader 75%</t>
  </si>
  <si>
    <t>WASTE APPLICATION-Poultry litter/Manure spreader 90%</t>
  </si>
  <si>
    <t>WASTE APPLICATION - system 90%</t>
  </si>
  <si>
    <t>Units Filtered</t>
  </si>
  <si>
    <t>TRASH GD-Polyvinyl Chloride/Coated Corrugated Steel/steel 42"</t>
  </si>
  <si>
    <t>Select One</t>
  </si>
  <si>
    <t>ACSP Cost Share Estimate Summary Page</t>
  </si>
  <si>
    <t>Instructions</t>
  </si>
  <si>
    <t>2. Enter in Quantity of components needed (highlighted column).</t>
  </si>
  <si>
    <r>
      <t xml:space="preserve">Pay attention to actual cost components and correctly select </t>
    </r>
    <r>
      <rPr>
        <sz val="14"/>
        <color rgb="FFC00000"/>
        <rFont val="Calibri"/>
        <family val="2"/>
        <scheme val="minor"/>
      </rPr>
      <t>75% or 90%</t>
    </r>
    <r>
      <rPr>
        <sz val="14"/>
        <color theme="1"/>
        <rFont val="Calibri"/>
        <family val="2"/>
        <scheme val="minor"/>
      </rPr>
      <t xml:space="preserve"> option. </t>
    </r>
  </si>
  <si>
    <t>3. Once all component quantities are entered, select Summary Sheet.</t>
  </si>
  <si>
    <t>4. Enter in cooperator/contract data.</t>
  </si>
  <si>
    <t xml:space="preserve">If you have any questions, please contact Lorien Deaton at </t>
  </si>
  <si>
    <t>lorien.deaton@ncagr.gov or 919-817-1392.</t>
  </si>
  <si>
    <t xml:space="preserve">ACSP Cost Estimate Calculator </t>
  </si>
  <si>
    <t>1. Select Sheet that pertains to specific BMPs needed.</t>
  </si>
  <si>
    <t>8. Create new file name and save it under specific cooperator/contract details.</t>
  </si>
  <si>
    <t>9. Print Summary Sheet.</t>
  </si>
  <si>
    <t>Actual Cost Components (Receipts Required)</t>
  </si>
  <si>
    <t>Average Cost Components</t>
  </si>
  <si>
    <t>Total</t>
  </si>
  <si>
    <t>Contract Total</t>
  </si>
  <si>
    <t>Amount</t>
  </si>
  <si>
    <t>Total Cost Filtered</t>
  </si>
  <si>
    <t>Actual=1, Average=0</t>
  </si>
  <si>
    <t>Avg Cost Percentage</t>
  </si>
  <si>
    <t>7. Double check Components and Quantities to make sure they're correct.</t>
  </si>
  <si>
    <t>*Data on Summary page is hidden in columns f-i</t>
  </si>
  <si>
    <t>datatab</t>
  </si>
  <si>
    <r>
      <rPr>
        <b/>
        <sz val="9"/>
        <color theme="1"/>
        <rFont val="Calibri"/>
        <family val="2"/>
        <scheme val="minor"/>
      </rPr>
      <t>Disclaimer</t>
    </r>
    <r>
      <rPr>
        <sz val="9"/>
        <color theme="1"/>
        <rFont val="Calibri"/>
        <family val="2"/>
        <scheme val="minor"/>
      </rPr>
      <t xml:space="preserve">: This is an estimate of potential cost share program funding that may be available for a possible conservation project.  Please note that this for planning purposes only and does not reflect the actual cost of the project, nor the amount of funding committed to the project through an official contract.  Please consult a contractor for a quote and work with your district to pursue a cost share contract. </t>
    </r>
  </si>
  <si>
    <t>quantity filtered</t>
  </si>
  <si>
    <t>6. Select Cost Share Estimate Percentage from Dropdown Menu. 30% option is for CREP.</t>
  </si>
  <si>
    <t>TREE-planting</t>
  </si>
  <si>
    <t>FLAP GATE-Corrugated Plastic Pipe 36"</t>
  </si>
  <si>
    <t>FLAP GATE-Corrugated Plastic Pipe 30"</t>
  </si>
  <si>
    <t>FLAP GATE-Corrugated Plastic Pipe 24"</t>
  </si>
  <si>
    <t>FLAP GATE-Corrugated Plastic Pipe18"</t>
  </si>
  <si>
    <t>FLAP GATE-Corrugated Metal Pipe 18"</t>
  </si>
  <si>
    <t>FLAP GATE-Corrugated Metal Pipe 24"</t>
  </si>
  <si>
    <t>FLAP GATE-Corrugated Metal Pipe 30"</t>
  </si>
  <si>
    <t>FLAP GATE-Corrugated Metal Pipe 36"</t>
  </si>
  <si>
    <t>TANK-watering (fixed)/Pressurized 1- or 2-Hole Watering Tank (&lt;15gal.)</t>
  </si>
  <si>
    <t>TANK-watering (fixed)/Pressurized 1- or 2-Hole Watering Tank (&lt;15gal.), concrete pad</t>
  </si>
  <si>
    <t>PRECISION LAND FORMING</t>
  </si>
  <si>
    <r>
      <rPr>
        <sz val="8"/>
        <rFont val="Arial"/>
        <family val="2"/>
      </rPr>
      <t>STREAM PROTECTION WELL‐construction/head
protection</t>
    </r>
    <r>
      <rPr>
        <sz val="8"/>
        <color rgb="FF000000"/>
        <rFont val="Arial"/>
        <family val="2"/>
      </rPr>
      <t xml:space="preserve"> - </t>
    </r>
    <r>
      <rPr>
        <b/>
        <sz val="8"/>
        <color rgb="FF000000"/>
        <rFont val="Arial"/>
        <family val="2"/>
      </rPr>
      <t>East</t>
    </r>
  </si>
  <si>
    <r>
      <rPr>
        <sz val="8"/>
        <rFont val="Arial"/>
        <family val="2"/>
      </rPr>
      <t>STREAM PROTECTION WELL‐construction/head
protection</t>
    </r>
    <r>
      <rPr>
        <sz val="8"/>
        <color rgb="FF000000"/>
        <rFont val="Arial"/>
        <family val="2"/>
      </rPr>
      <t xml:space="preserve"> - </t>
    </r>
    <r>
      <rPr>
        <b/>
        <sz val="8"/>
        <color rgb="FF000000"/>
        <rFont val="Arial"/>
        <family val="2"/>
      </rPr>
      <t>Central</t>
    </r>
  </si>
  <si>
    <r>
      <rPr>
        <sz val="8"/>
        <rFont val="Arial"/>
        <family val="2"/>
      </rPr>
      <t>STREAM PROTECTION WELL‐construction/head
protection</t>
    </r>
    <r>
      <rPr>
        <sz val="8"/>
        <color rgb="FF000000"/>
        <rFont val="Arial"/>
        <family val="2"/>
      </rPr>
      <t xml:space="preserve"> - </t>
    </r>
    <r>
      <rPr>
        <b/>
        <sz val="8"/>
        <color rgb="FF000000"/>
        <rFont val="Arial"/>
        <family val="2"/>
      </rPr>
      <t>West</t>
    </r>
  </si>
  <si>
    <t>PUMP‐water supply 75% (includes installation of the pump, pressure tank, and connection to the power supply)</t>
  </si>
  <si>
    <t>PUMP‐water supply 90% (includes installation of the pump, pressure tank, and connection to the power supply)</t>
  </si>
  <si>
    <t>WASTE APPLICATION - System 75%</t>
  </si>
  <si>
    <t>WASTE IMPOUNDMENT Closure 75%</t>
  </si>
  <si>
    <t>WASTE IMPOUNDMENT Closure 90%</t>
  </si>
  <si>
    <t>PUMP‐water supply (includes installation of the pump, pressure tank, and connection to the power supply)</t>
  </si>
  <si>
    <t>WASTE APPLICATION - System</t>
  </si>
  <si>
    <t>Application/Contract Number:</t>
  </si>
  <si>
    <t>Cooperator Name:</t>
  </si>
  <si>
    <t>District:</t>
  </si>
  <si>
    <t>Date:</t>
  </si>
  <si>
    <t>AGRICHEMICAL FACILITY- WELL Steel casing</t>
  </si>
  <si>
    <t>AGRICULTURAL POND RESTORATION/ REPAIR-Engineering</t>
  </si>
  <si>
    <t>DEWATERING</t>
  </si>
  <si>
    <t>FY2026 Agriculture Cost Share Program</t>
  </si>
  <si>
    <t>Cost List</t>
  </si>
  <si>
    <t>AGRICHEMICAL HANDLING FACILITY-building-</t>
  </si>
  <si>
    <t>incl. plumbing, electrical, and misc</t>
  </si>
  <si>
    <t>AGRICHEMICAL FACILITY-PUMP- housing,</t>
  </si>
  <si>
    <t>fiberglass/site built</t>
  </si>
  <si>
    <t>AGRICHEMICAL FACILITY-PUMP- solar</t>
  </si>
  <si>
    <t>powered water supply</t>
  </si>
  <si>
    <t>AGRICHEMICAL FACILITY-WATER SUPPLY</t>
  </si>
  <si>
    <t>municipal tap</t>
  </si>
  <si>
    <t>AGRICHEMICAL FACILITY‐ WELL</t>
  </si>
  <si>
    <t>construction/head protection</t>
  </si>
  <si>
    <t>AGRICHEMICAL FACILITY- WELL permit (only</t>
  </si>
  <si>
    <t>where agriculture is not exempt from well permit fees)</t>
  </si>
  <si>
    <t>CHEMIGATION/FERTIGATION BACKFLOW</t>
  </si>
  <si>
    <t>PREVENTION SYSTEM</t>
  </si>
  <si>
    <t>PRECISION AGRICHEMICAL APPLICATION</t>
  </si>
  <si>
    <t>TIER-1. GPS Guidance</t>
  </si>
  <si>
    <t>TIER-2. Automatic Application Rate Control</t>
  </si>
  <si>
    <t>TIER-3. Boom Section Control</t>
  </si>
  <si>
    <t>NOTE: PIPE - CORRUGATED METAL, CORRUGATED ALUMINUM, REINFORCED CONCRETE (RCP), CORRUGATED STORMWATER Where excavation and backfill are included, an assumed volume is calculated by pipe diameter plus 3' wide by pipe diameter plus 2' deep per linear foot (EX. 24" pipe would be 5' wide x4' deep per linear foot).</t>
  </si>
  <si>
    <t>PIPE- CORRUGATED METAL,  galvanized and bituminous coated with paved invert,  16 ga.,  24"- includes excavation and backfill</t>
  </si>
  <si>
    <t>PIPE- CORRUGATED ALUMINUM, 14 ga., 21" -</t>
  </si>
  <si>
    <t>PIPE- CORRUGATED ALUMINUM, 14 ga., 27" -</t>
  </si>
  <si>
    <t>PIPE- CORRUGATED METAL, galvanized uncoated,  12 ga.,  42" - includes excavation and backfill</t>
  </si>
  <si>
    <t>PIPE- CORRUGATED METAL, galvanized uncoated,  12 ga.,  54" - includes excavation and backfill</t>
  </si>
  <si>
    <t>PIPE- CORRUGATED METAL, galvanized uncoated,  12 ga.,  66" - includes excavation and backfill</t>
  </si>
  <si>
    <t>PIPE- CORRUGATED PLASTIC, polyethylene, double wall, 42" - does not include excavation</t>
  </si>
  <si>
    <t>PIPE- CORRUGATED PLASTIC, polyethylene, double wall, 54" - does not include excavation</t>
  </si>
  <si>
    <t>PIPE- CORRUGATED PLASTIC, polyethylene, double wall, 60" - does not include excavation</t>
  </si>
  <si>
    <t>PIPE- REINFORCED CONCRETE (RCP),  class 3, 42" - includes excavation and backfill</t>
  </si>
  <si>
    <t>PIPE- REINFORCED CONCRETE (RCP),  class 3, 54" - includes excavation and backfill</t>
  </si>
  <si>
    <t>PIPE- REINFORCED CONCRETE (RCP),  class 3, 60" - includes excavation and backfill</t>
  </si>
  <si>
    <t>PIPE-CORRUGATED STORMWATER, TYPE S, SMOOTH WALL, 10" - includes excavation and backfill</t>
  </si>
  <si>
    <t>PIPE-CORRUGATED STORMWATER, TYPE S, SMOOTH WALL , 15" - includes excavation and backfill</t>
  </si>
  <si>
    <t>ANIMAL GUARD - Band type</t>
  </si>
  <si>
    <t>ANIMAL GUARD - Inside type</t>
  </si>
  <si>
    <t>Tier 2 ‐ 80%Residue</t>
  </si>
  <si>
    <t>CROPLAND CONVERSION - establish grass or wildlife planting, includes land preparation</t>
  </si>
  <si>
    <t>VEGETATION- mulch netting installed</t>
  </si>
  <si>
    <t>EXCAVATION</t>
  </si>
  <si>
    <t>$5.00 / $4.25</t>
  </si>
  <si>
    <t>$9.25 / $7.75</t>
  </si>
  <si>
    <t>$18.50 / 15.75</t>
  </si>
  <si>
    <t>Acre/</t>
  </si>
  <si>
    <t>Year</t>
  </si>
  <si>
    <t>FENCE-1-2 strand perm, electric or barbed, incl. Gates</t>
  </si>
  <si>
    <t>LIVESTOCK FEEDING AREA  (Concrete and Grading - NO EXCAVATION (Average of each per SQ YD))</t>
  </si>
  <si>
    <t>LIVESTOCK FEEDING AREA -Pushwall including concrete waste blocks, No. 57 stone and geotextile</t>
  </si>
  <si>
    <t>TANK‐ watering (fixed) Continuous Flow Concrete</t>
  </si>
  <si>
    <t>Tank</t>
  </si>
  <si>
    <t>TANK‐ watering (fixed) Non-Continuous Flow</t>
  </si>
  <si>
    <t>Concrete Tank</t>
  </si>
  <si>
    <t>TANK‐watering (fixed)/Pressurized 1- or 2‐Hole Watering Tank (&lt;15 gal.)</t>
  </si>
  <si>
    <t>TANK‐watering (fixed)/Pressurized 1- or 2‐Hole Watering Tank (&lt;15 gal.), concrete pad</t>
  </si>
  <si>
    <t>FEEDING/WASTE STRUCTURE</t>
  </si>
  <si>
    <t>FORCED AERATION COMPOST SYSTEM  720 sq ft  to 1440 sq ft w/Grinder and Storage</t>
  </si>
  <si>
    <t>FORCED AERATION COMPOST SYSTEM &gt;1450 sq ft w/ Grinder and Storage</t>
  </si>
  <si>
    <t>FORCED AERATION COMPOST SYSTEM  600 sq ft to 1450 sq ft w/ Storage</t>
  </si>
  <si>
    <t>FREEZER-Manufactured Unit, Installed</t>
  </si>
  <si>
    <t>GASIFICATION - 400 lb Corrugated Aluminumacity (delivered &amp; installed)</t>
  </si>
  <si>
    <t>GASIFICATION - 1,200 lb Corrugated Aluminumacity (delivered &amp; installed)</t>
  </si>
  <si>
    <t>INCINERATOR &lt;= 250 lb Capacity - includes concrete slab and electrical service</t>
  </si>
  <si>
    <t>INCINERATOR 400-500 lb Capacity - includes concrete slab and electrical service</t>
  </si>
  <si>
    <t>INCINERATOR 600-700 lb Capacity - includes concrete slab and electrical service</t>
  </si>
  <si>
    <t>INCINERATOR 800 - 1000 lb Capacity- includes concrete slab and electrical service</t>
  </si>
  <si>
    <t>INCINERATOR  &gt;1,000 lb Capacity - includes concrete slab and electrical service</t>
  </si>
  <si>
    <t>Retrofit of On-going Animal Operation</t>
  </si>
  <si>
    <t>Retrofit of On-going Animal Operation - CLOSURE</t>
  </si>
  <si>
    <t>Retrofit of On-going Animal Operation - CLOSURE: Stabilization for Breach/Freshwater Pond Conversion</t>
  </si>
  <si>
    <t>WASTE APPLICATION-Poultry litter spreader</t>
  </si>
  <si>
    <t>WASTE APPLICATION - Manure spreader</t>
  </si>
  <si>
    <t>WASTE IMPOUNDMENT CLOSURE</t>
  </si>
  <si>
    <t>WASTE IMPOUNDMENT CLOSURE  – Stabilization for Breach/Freshwater Pond Conversion</t>
  </si>
  <si>
    <t>FLAP GATE-Corrugated Plastic Pipe 18"</t>
  </si>
  <si>
    <t>RISER-Coated Corrugated Steel perf 54"/12  ga</t>
  </si>
  <si>
    <t>Valve - fully programmable</t>
  </si>
  <si>
    <t>DEWATERING 75%</t>
  </si>
  <si>
    <t>DEWATERING 90%</t>
  </si>
  <si>
    <t>PIPE- CORRUGATED ALUMINUM, 16 ga., 8" -includes excavation and backfill</t>
  </si>
  <si>
    <t>PIPE- CORRUGATED ALUMINUM, 16 ga., 10" -includes excavation and backfill</t>
  </si>
  <si>
    <t>PIPE- CORRUGATED ALUMINUM, 16 ga., 12" -includes excavation and backfill</t>
  </si>
  <si>
    <t>PIPE- CORRUGATED ALUMINUM, 16 ga., 15" -includes excavation and backfill</t>
  </si>
  <si>
    <t>PIPE- CORRUGATED ALUMINUM, 16 ga., 18" -includes excavation and backfill</t>
  </si>
  <si>
    <t>PIPE- CORRUGATED ALUMINUM, 14 ga., 21" -includes excavation and backfill</t>
  </si>
  <si>
    <t>PIPE- CORRUGATED ALUMINUM, 14 ga., 24" -includes excavation and backfill</t>
  </si>
  <si>
    <t>PIPE- CORRUGATED ALUMINUM, 14 ga., 30" -includes excavation and backfill</t>
  </si>
  <si>
    <t>PIPE- CORRUGATED ALUMINUM, 12 ga., 36" -includes excavation and backfill</t>
  </si>
  <si>
    <t>PIPE- CORRUGATED ALUMINUM, 12 ga., 42" -includes excavation and backfill</t>
  </si>
  <si>
    <t>PIPE- CORRUGATED ALUMINUM, 12 ga., 48" -includes excavation and backfill</t>
  </si>
  <si>
    <t>PIPE- CORRUGATED ALUMINUM, 12 ga., 54" -includes excavation and backfill</t>
  </si>
  <si>
    <t>PIPE- CORRUGATED ALUMINUM, 12 ga., 60" -includes excavation and backfill</t>
  </si>
  <si>
    <t>PIPE- CORRUGATED ALUMINUM, 12 ga., 66" -includes excavation and backfill</t>
  </si>
  <si>
    <t>PIPE- CORRUGATED ALUMINUM, 12 ga., 72" -includes excavation and backfill</t>
  </si>
  <si>
    <t>-</t>
  </si>
  <si>
    <t>WATER CONTROL STRUCTURE - Automated - Valve - fully programmable</t>
  </si>
  <si>
    <t>Actual1 or Average0</t>
  </si>
  <si>
    <t>Actual1 or Average1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</si>
</sst>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quot;$&quot;#,##0"/>
    <numFmt numFmtId="166" formatCode="\$0.00"/>
  </numFmts>
  <fonts count="32" x14ac:knownFonts="1">
    <font>
      <sz val="11"/>
      <color theme="1"/>
      <name val="Calibri"/>
      <family val="2"/>
      <scheme val="minor"/>
    </font>
    <font>
      <b/>
      <sz val="11"/>
      <color theme="1"/>
      <name val="Calibri"/>
      <family val="2"/>
      <scheme val="minor"/>
    </font>
    <font>
      <sz val="10"/>
      <color rgb="FF000000"/>
      <name val="Arial"/>
      <family val="2"/>
    </font>
    <font>
      <b/>
      <sz val="8"/>
      <name val="Arial"/>
      <family val="2"/>
    </font>
    <font>
      <sz val="8"/>
      <name val="Arial"/>
      <family val="2"/>
    </font>
    <font>
      <sz val="8"/>
      <color rgb="FF000000"/>
      <name val="Arial"/>
      <family val="2"/>
    </font>
    <font>
      <b/>
      <sz val="10"/>
      <name val="Arial"/>
      <family val="2"/>
    </font>
    <font>
      <b/>
      <sz val="16"/>
      <name val="Arial"/>
      <family val="2"/>
    </font>
    <font>
      <b/>
      <sz val="12"/>
      <color theme="1"/>
      <name val="Calibri"/>
      <family val="2"/>
      <scheme val="minor"/>
    </font>
    <font>
      <b/>
      <sz val="14"/>
      <color theme="1"/>
      <name val="Calibri"/>
      <family val="2"/>
      <scheme val="minor"/>
    </font>
    <font>
      <b/>
      <sz val="16"/>
      <color theme="1"/>
      <name val="Calibri"/>
      <family val="2"/>
      <scheme val="minor"/>
    </font>
    <font>
      <b/>
      <sz val="14"/>
      <color rgb="FFFF0000"/>
      <name val="Calibri"/>
      <family val="2"/>
      <scheme val="minor"/>
    </font>
    <font>
      <sz val="12"/>
      <color theme="1"/>
      <name val="Calibri"/>
      <family val="2"/>
      <scheme val="minor"/>
    </font>
    <font>
      <b/>
      <sz val="9"/>
      <name val="Arial"/>
      <family val="2"/>
    </font>
    <font>
      <sz val="10"/>
      <name val="Arial"/>
      <family val="2"/>
    </font>
    <font>
      <sz val="11"/>
      <name val="Calibri"/>
      <family val="2"/>
      <scheme val="minor"/>
    </font>
    <font>
      <b/>
      <sz val="16"/>
      <name val="Calibri"/>
      <family val="2"/>
      <scheme val="minor"/>
    </font>
    <font>
      <sz val="12"/>
      <name val="Calibri"/>
      <family val="2"/>
      <scheme val="minor"/>
    </font>
    <font>
      <u/>
      <sz val="11"/>
      <color theme="10"/>
      <name val="Calibri"/>
      <family val="2"/>
      <scheme val="minor"/>
    </font>
    <font>
      <sz val="14"/>
      <color theme="1"/>
      <name val="Calibri"/>
      <family val="2"/>
      <scheme val="minor"/>
    </font>
    <font>
      <sz val="14"/>
      <color rgb="FFC00000"/>
      <name val="Calibri"/>
      <family val="2"/>
      <scheme val="minor"/>
    </font>
    <font>
      <b/>
      <sz val="14"/>
      <name val="Calibri"/>
      <family val="2"/>
      <scheme val="minor"/>
    </font>
    <font>
      <sz val="9"/>
      <color theme="1"/>
      <name val="Calibri"/>
      <family val="2"/>
      <scheme val="minor"/>
    </font>
    <font>
      <b/>
      <sz val="9"/>
      <color theme="1"/>
      <name val="Calibri"/>
      <family val="2"/>
      <scheme val="minor"/>
    </font>
    <font>
      <sz val="11"/>
      <color rgb="FFFF0000"/>
      <name val="Calibri"/>
      <family val="2"/>
      <scheme val="minor"/>
    </font>
    <font>
      <b/>
      <sz val="8"/>
      <color rgb="FF000000"/>
      <name val="Arial"/>
      <family val="2"/>
    </font>
    <font>
      <b/>
      <sz val="14"/>
      <name val="Arial"/>
      <family val="2"/>
    </font>
    <font>
      <sz val="12"/>
      <color rgb="FF000000"/>
      <name val="Arial"/>
      <family val="2"/>
    </font>
    <font>
      <b/>
      <sz val="12"/>
      <name val="Arial"/>
      <family val="2"/>
    </font>
    <font>
      <sz val="12"/>
      <name val="Arial"/>
      <family val="2"/>
    </font>
    <font>
      <sz val="9"/>
      <name val="Arial"/>
      <family val="2"/>
    </font>
    <font>
      <sz val="8"/>
      <name val="Calibri"/>
      <family val="2"/>
      <scheme val="minor"/>
    </font>
  </fonts>
  <fills count="10">
    <fill>
      <patternFill patternType="none"/>
    </fill>
    <fill>
      <patternFill patternType="gray125"/>
    </fill>
    <fill>
      <patternFill patternType="solid">
        <fgColor rgb="FFCCFFFF"/>
        <bgColor rgb="FF000000"/>
      </patternFill>
    </fill>
    <fill>
      <patternFill patternType="solid">
        <fgColor rgb="FFD9D9D9"/>
        <bgColor rgb="FF000000"/>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FFFFFF"/>
        <bgColor rgb="FF000000"/>
      </patternFill>
    </fill>
  </fills>
  <borders count="57">
    <border>
      <left/>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indexed="64"/>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style="thin">
        <color indexed="64"/>
      </right>
      <top style="thin">
        <color rgb="FF000000"/>
      </top>
      <bottom style="medium">
        <color indexed="64"/>
      </bottom>
      <diagonal/>
    </border>
  </borders>
  <cellStyleXfs count="2">
    <xf numFmtId="0" fontId="0" fillId="0" borderId="0"/>
    <xf numFmtId="0" fontId="18" fillId="0" borderId="0" applyNumberFormat="0" applyFill="0" applyBorder="0" applyAlignment="0" applyProtection="0"/>
  </cellStyleXfs>
  <cellXfs count="454">
    <xf numFmtId="0" fontId="0" fillId="0" borderId="0" xfId="0"/>
    <xf numFmtId="0" fontId="2" fillId="0" borderId="0" xfId="0" applyFont="1" applyAlignment="1">
      <alignment horizontal="left" vertical="top"/>
    </xf>
    <xf numFmtId="0" fontId="4" fillId="0" borderId="6" xfId="0" applyFont="1" applyBorder="1" applyAlignment="1">
      <alignment horizontal="left" vertical="top" wrapText="1"/>
    </xf>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4" fillId="0" borderId="10" xfId="0" applyFont="1" applyBorder="1" applyAlignment="1">
      <alignment horizontal="center" vertical="top" wrapText="1"/>
    </xf>
    <xf numFmtId="0" fontId="4" fillId="0" borderId="10" xfId="0" applyFont="1" applyBorder="1" applyAlignment="1">
      <alignment horizontal="left" vertical="top" wrapText="1"/>
    </xf>
    <xf numFmtId="0" fontId="2" fillId="0" borderId="0" xfId="0" applyFont="1" applyAlignment="1">
      <alignment horizontal="center" vertical="top"/>
    </xf>
    <xf numFmtId="0" fontId="3" fillId="2" borderId="6" xfId="0" applyFont="1" applyFill="1" applyBorder="1" applyAlignment="1">
      <alignment horizontal="center" vertical="top"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top" wrapText="1"/>
    </xf>
    <xf numFmtId="0" fontId="4" fillId="0" borderId="10" xfId="0" applyFont="1" applyBorder="1" applyAlignment="1">
      <alignment horizontal="center" vertical="center" wrapText="1"/>
    </xf>
    <xf numFmtId="8" fontId="5" fillId="0" borderId="10" xfId="0" applyNumberFormat="1" applyFont="1" applyBorder="1" applyAlignment="1">
      <alignment horizontal="center" vertical="center"/>
    </xf>
    <xf numFmtId="0" fontId="4" fillId="0" borderId="8" xfId="0" applyFont="1" applyBorder="1" applyAlignment="1">
      <alignment horizontal="center" vertical="center" wrapText="1"/>
    </xf>
    <xf numFmtId="8" fontId="5" fillId="0" borderId="8" xfId="0" applyNumberFormat="1" applyFont="1" applyBorder="1" applyAlignment="1">
      <alignment horizontal="center" vertical="center"/>
    </xf>
    <xf numFmtId="0" fontId="2" fillId="0" borderId="0" xfId="0" applyFont="1" applyAlignment="1">
      <alignment horizontal="left" vertical="center" wrapText="1"/>
    </xf>
    <xf numFmtId="0" fontId="4" fillId="0" borderId="13" xfId="0" applyFont="1" applyBorder="1" applyAlignment="1">
      <alignment horizontal="center" vertical="top"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4" xfId="0" applyFont="1" applyBorder="1" applyAlignment="1">
      <alignment horizontal="left" vertical="top" wrapText="1"/>
    </xf>
    <xf numFmtId="0" fontId="3" fillId="2" borderId="4" xfId="0" applyFont="1" applyFill="1" applyBorder="1" applyAlignment="1">
      <alignment horizontal="center" vertical="center" wrapText="1"/>
    </xf>
    <xf numFmtId="0" fontId="4" fillId="0" borderId="4" xfId="0" applyFont="1" applyBorder="1" applyAlignment="1">
      <alignment horizontal="center" vertical="top" wrapText="1"/>
    </xf>
    <xf numFmtId="0" fontId="4" fillId="0" borderId="4"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8" fontId="5" fillId="0" borderId="14" xfId="0" applyNumberFormat="1" applyFont="1" applyBorder="1" applyAlignment="1">
      <alignment horizontal="center" vertical="center"/>
    </xf>
    <xf numFmtId="0" fontId="4" fillId="0" borderId="15" xfId="0" applyFont="1" applyBorder="1" applyAlignment="1">
      <alignment horizontal="center" vertical="center" wrapText="1"/>
    </xf>
    <xf numFmtId="0" fontId="1" fillId="0" borderId="0" xfId="0" applyFont="1"/>
    <xf numFmtId="0" fontId="10" fillId="0" borderId="0" xfId="0" applyFont="1" applyAlignment="1">
      <alignment horizontal="left" vertical="center"/>
    </xf>
    <xf numFmtId="164" fontId="9" fillId="0" borderId="0" xfId="0" applyNumberFormat="1" applyFont="1" applyAlignment="1">
      <alignment vertical="center"/>
    </xf>
    <xf numFmtId="0" fontId="9" fillId="0" borderId="0" xfId="0" applyFont="1" applyAlignment="1">
      <alignment horizontal="right"/>
    </xf>
    <xf numFmtId="0" fontId="0" fillId="0" borderId="16" xfId="0" applyBorder="1"/>
    <xf numFmtId="4" fontId="2" fillId="0" borderId="16" xfId="0" applyNumberFormat="1" applyFont="1" applyBorder="1" applyAlignment="1">
      <alignment horizontal="center" vertical="center"/>
    </xf>
    <xf numFmtId="0" fontId="13" fillId="2" borderId="1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164" fontId="2" fillId="0" borderId="16" xfId="0" applyNumberFormat="1" applyFont="1" applyBorder="1" applyAlignment="1">
      <alignment horizontal="center" vertical="top"/>
    </xf>
    <xf numFmtId="0" fontId="2" fillId="0" borderId="0" xfId="0" applyFont="1" applyAlignment="1">
      <alignment vertical="top"/>
    </xf>
    <xf numFmtId="0" fontId="6" fillId="2" borderId="16" xfId="0" applyFont="1" applyFill="1" applyBorder="1" applyAlignment="1">
      <alignment vertical="center" wrapText="1"/>
    </xf>
    <xf numFmtId="0" fontId="13" fillId="2" borderId="16" xfId="0" applyFont="1" applyFill="1" applyBorder="1" applyAlignment="1">
      <alignment vertical="center" wrapText="1"/>
    </xf>
    <xf numFmtId="164" fontId="12" fillId="0" borderId="16" xfId="0" applyNumberFormat="1" applyFont="1" applyBorder="1" applyAlignment="1">
      <alignment horizontal="center"/>
    </xf>
    <xf numFmtId="8" fontId="4" fillId="0" borderId="13" xfId="0" applyNumberFormat="1" applyFont="1" applyBorder="1" applyAlignment="1">
      <alignment horizontal="center" vertical="top"/>
    </xf>
    <xf numFmtId="0" fontId="15" fillId="0" borderId="16" xfId="0" applyFont="1" applyBorder="1"/>
    <xf numFmtId="164" fontId="14" fillId="0" borderId="16" xfId="0" applyNumberFormat="1" applyFont="1" applyBorder="1" applyAlignment="1">
      <alignment horizontal="center" vertical="top"/>
    </xf>
    <xf numFmtId="8" fontId="4" fillId="0" borderId="6" xfId="0" applyNumberFormat="1" applyFont="1" applyBorder="1" applyAlignment="1">
      <alignment horizontal="center" vertical="top"/>
    </xf>
    <xf numFmtId="8" fontId="4" fillId="0" borderId="7" xfId="0" applyNumberFormat="1" applyFont="1" applyBorder="1" applyAlignment="1">
      <alignment horizontal="center" vertical="top"/>
    </xf>
    <xf numFmtId="8" fontId="4" fillId="0" borderId="11" xfId="0" applyNumberFormat="1" applyFont="1" applyBorder="1" applyAlignment="1">
      <alignment horizontal="center" vertical="top"/>
    </xf>
    <xf numFmtId="8" fontId="4" fillId="0" borderId="16" xfId="0" applyNumberFormat="1" applyFont="1" applyBorder="1" applyAlignment="1">
      <alignment horizontal="center" vertical="top"/>
    </xf>
    <xf numFmtId="0" fontId="4" fillId="0" borderId="11" xfId="0" applyFont="1" applyBorder="1" applyAlignment="1">
      <alignment horizontal="center" vertical="center" wrapText="1"/>
    </xf>
    <xf numFmtId="164" fontId="2" fillId="0" borderId="16" xfId="0" applyNumberFormat="1" applyFont="1" applyBorder="1" applyAlignment="1">
      <alignment horizontal="center" vertical="center"/>
    </xf>
    <xf numFmtId="0" fontId="2" fillId="0" borderId="0" xfId="0" applyFont="1" applyAlignment="1">
      <alignment vertical="center"/>
    </xf>
    <xf numFmtId="8" fontId="5" fillId="0" borderId="16" xfId="0" applyNumberFormat="1" applyFont="1" applyBorder="1" applyAlignment="1">
      <alignment horizontal="center" vertical="center"/>
    </xf>
    <xf numFmtId="8" fontId="4" fillId="0" borderId="10" xfId="0" applyNumberFormat="1" applyFont="1" applyBorder="1" applyAlignment="1">
      <alignment horizontal="center" vertical="center"/>
    </xf>
    <xf numFmtId="164" fontId="14" fillId="0" borderId="16" xfId="0" applyNumberFormat="1" applyFont="1" applyBorder="1" applyAlignment="1">
      <alignment horizontal="center" vertical="center"/>
    </xf>
    <xf numFmtId="0" fontId="0" fillId="0" borderId="0" xfId="0" quotePrefix="1"/>
    <xf numFmtId="0" fontId="4" fillId="0" borderId="1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center" vertical="center" wrapText="1"/>
    </xf>
    <xf numFmtId="0" fontId="14" fillId="0" borderId="10" xfId="0" applyFont="1" applyBorder="1" applyAlignment="1">
      <alignment horizontal="left" vertical="top" wrapText="1"/>
    </xf>
    <xf numFmtId="0" fontId="14" fillId="0" borderId="8" xfId="0" applyFont="1" applyBorder="1" applyAlignment="1">
      <alignment horizontal="left" vertical="top" wrapText="1"/>
    </xf>
    <xf numFmtId="0" fontId="14" fillId="0" borderId="10" xfId="0" applyFont="1" applyBorder="1" applyAlignment="1">
      <alignment horizontal="left" vertical="center" wrapText="1"/>
    </xf>
    <xf numFmtId="0" fontId="14" fillId="0" borderId="14" xfId="0" applyFont="1" applyBorder="1" applyAlignment="1">
      <alignment horizontal="left" vertical="top" wrapText="1"/>
    </xf>
    <xf numFmtId="164" fontId="11" fillId="0" borderId="0" xfId="0" applyNumberFormat="1" applyFont="1" applyAlignment="1">
      <alignment vertical="center"/>
    </xf>
    <xf numFmtId="0" fontId="4" fillId="0" borderId="16" xfId="0" applyFont="1" applyBorder="1" applyAlignment="1">
      <alignment horizontal="center" vertical="center" wrapText="1"/>
    </xf>
    <xf numFmtId="0" fontId="14" fillId="0" borderId="6" xfId="0" applyFont="1" applyBorder="1" applyAlignment="1">
      <alignment horizontal="left" vertical="top" wrapText="1"/>
    </xf>
    <xf numFmtId="0" fontId="1" fillId="0" borderId="16" xfId="0" applyFont="1" applyBorder="1"/>
    <xf numFmtId="0" fontId="2" fillId="0" borderId="5" xfId="0" applyFont="1" applyBorder="1" applyAlignment="1">
      <alignment horizontal="left" vertical="center"/>
    </xf>
    <xf numFmtId="0" fontId="2" fillId="0" borderId="0" xfId="0" applyFont="1" applyAlignment="1">
      <alignment horizontal="left" vertical="center"/>
    </xf>
    <xf numFmtId="8" fontId="5" fillId="0" borderId="10" xfId="0" applyNumberFormat="1" applyFont="1" applyBorder="1" applyAlignment="1">
      <alignment horizontal="left" vertical="center"/>
    </xf>
    <xf numFmtId="164" fontId="4" fillId="0" borderId="16" xfId="0" applyNumberFormat="1" applyFont="1" applyBorder="1" applyAlignment="1">
      <alignment horizontal="center" vertical="center" wrapText="1"/>
    </xf>
    <xf numFmtId="0" fontId="3" fillId="3" borderId="16" xfId="0" applyFont="1" applyFill="1" applyBorder="1" applyAlignment="1">
      <alignment horizontal="left" vertical="center" wrapText="1"/>
    </xf>
    <xf numFmtId="0" fontId="0" fillId="0" borderId="16" xfId="0" applyBorder="1" applyAlignment="1">
      <alignment vertical="center"/>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16" xfId="0" applyFont="1" applyBorder="1" applyAlignment="1">
      <alignment horizontal="left" vertical="center" wrapText="1"/>
    </xf>
    <xf numFmtId="164" fontId="2" fillId="0" borderId="21" xfId="0" applyNumberFormat="1" applyFont="1" applyBorder="1" applyAlignment="1">
      <alignment horizontal="center" vertical="center"/>
    </xf>
    <xf numFmtId="0" fontId="3" fillId="2" borderId="8" xfId="0" applyFont="1" applyFill="1" applyBorder="1" applyAlignment="1">
      <alignment horizontal="left" vertical="center" wrapText="1"/>
    </xf>
    <xf numFmtId="0" fontId="0" fillId="0" borderId="0" xfId="0" applyAlignment="1">
      <alignment horizontal="left" vertical="center"/>
    </xf>
    <xf numFmtId="0" fontId="10" fillId="0" borderId="0" xfId="0" applyFont="1" applyAlignment="1">
      <alignment horizontal="center"/>
    </xf>
    <xf numFmtId="164" fontId="12" fillId="0" borderId="0" xfId="0" applyNumberFormat="1" applyFont="1" applyAlignment="1">
      <alignment horizontal="center"/>
    </xf>
    <xf numFmtId="164" fontId="11" fillId="0" borderId="0" xfId="0" applyNumberFormat="1" applyFont="1" applyAlignment="1">
      <alignment horizontal="center"/>
    </xf>
    <xf numFmtId="0" fontId="1" fillId="0" borderId="16" xfId="0" applyFont="1" applyBorder="1" applyAlignment="1">
      <alignment horizontal="center"/>
    </xf>
    <xf numFmtId="4" fontId="0" fillId="0" borderId="0" xfId="0" applyNumberFormat="1" applyAlignment="1">
      <alignment horizontal="center"/>
    </xf>
    <xf numFmtId="3" fontId="12" fillId="0" borderId="0" xfId="0" applyNumberFormat="1" applyFont="1" applyAlignment="1">
      <alignment horizontal="center"/>
    </xf>
    <xf numFmtId="8" fontId="4" fillId="0" borderId="16" xfId="0" applyNumberFormat="1" applyFont="1" applyBorder="1" applyAlignment="1">
      <alignment horizontal="center" vertical="center" wrapText="1"/>
    </xf>
    <xf numFmtId="0" fontId="9" fillId="0" borderId="0" xfId="0" applyFont="1" applyAlignment="1">
      <alignment horizontal="right" vertical="center"/>
    </xf>
    <xf numFmtId="0" fontId="4" fillId="0" borderId="23" xfId="0" applyFont="1" applyBorder="1" applyAlignment="1">
      <alignment horizontal="center" vertical="center" wrapText="1"/>
    </xf>
    <xf numFmtId="0" fontId="0" fillId="0" borderId="17" xfId="0" quotePrefix="1" applyBorder="1" applyAlignment="1">
      <alignment horizontal="left" shrinkToFit="1"/>
    </xf>
    <xf numFmtId="164" fontId="12" fillId="0" borderId="17" xfId="0" applyNumberFormat="1" applyFont="1" applyBorder="1" applyAlignment="1">
      <alignment horizontal="center"/>
    </xf>
    <xf numFmtId="0" fontId="0" fillId="5" borderId="0" xfId="0" applyFill="1"/>
    <xf numFmtId="0" fontId="0" fillId="5" borderId="0" xfId="0" applyFill="1" applyAlignment="1">
      <alignment horizontal="center"/>
    </xf>
    <xf numFmtId="0" fontId="8" fillId="0" borderId="20" xfId="0" applyFont="1" applyBorder="1" applyAlignment="1">
      <alignment horizontal="center"/>
    </xf>
    <xf numFmtId="1" fontId="0" fillId="0" borderId="0" xfId="0" applyNumberFormat="1"/>
    <xf numFmtId="0" fontId="10" fillId="0" borderId="0" xfId="0" applyFont="1" applyAlignment="1">
      <alignment horizontal="center" vertical="center"/>
    </xf>
    <xf numFmtId="0" fontId="19" fillId="0" borderId="0" xfId="0" applyFont="1"/>
    <xf numFmtId="0" fontId="18" fillId="0" borderId="0" xfId="1"/>
    <xf numFmtId="49" fontId="8" fillId="0" borderId="20" xfId="0" applyNumberFormat="1" applyFont="1" applyBorder="1" applyAlignment="1">
      <alignment horizontal="center"/>
    </xf>
    <xf numFmtId="164" fontId="8" fillId="0" borderId="20" xfId="0" applyNumberFormat="1" applyFont="1" applyBorder="1" applyAlignment="1">
      <alignment horizontal="center"/>
    </xf>
    <xf numFmtId="0" fontId="0" fillId="6" borderId="0" xfId="0" applyFill="1"/>
    <xf numFmtId="49" fontId="12" fillId="0" borderId="16" xfId="0" applyNumberFormat="1" applyFont="1" applyBorder="1" applyAlignment="1">
      <alignment horizontal="right"/>
    </xf>
    <xf numFmtId="0" fontId="8" fillId="0" borderId="20" xfId="0" quotePrefix="1" applyFont="1" applyBorder="1" applyAlignment="1">
      <alignment horizontal="center" shrinkToFit="1"/>
    </xf>
    <xf numFmtId="0" fontId="12" fillId="0" borderId="0" xfId="0" applyFont="1"/>
    <xf numFmtId="0" fontId="17" fillId="0" borderId="0" xfId="0" applyFont="1"/>
    <xf numFmtId="0" fontId="12" fillId="0" borderId="17" xfId="0" applyFont="1" applyBorder="1" applyAlignment="1">
      <alignment horizontal="center"/>
    </xf>
    <xf numFmtId="0" fontId="0" fillId="0" borderId="17" xfId="0" quotePrefix="1" applyBorder="1" applyAlignment="1">
      <alignment horizontal="center" shrinkToFit="1"/>
    </xf>
    <xf numFmtId="164" fontId="9" fillId="0" borderId="26" xfId="0" applyNumberFormat="1" applyFont="1" applyBorder="1" applyAlignment="1">
      <alignment horizontal="center"/>
    </xf>
    <xf numFmtId="164" fontId="0" fillId="0" borderId="28" xfId="0" applyNumberFormat="1" applyBorder="1" applyAlignment="1">
      <alignment horizontal="center"/>
    </xf>
    <xf numFmtId="49" fontId="12" fillId="0" borderId="0" xfId="0" applyNumberFormat="1" applyFont="1" applyAlignment="1">
      <alignment horizontal="right"/>
    </xf>
    <xf numFmtId="165" fontId="17" fillId="0" borderId="16" xfId="0" applyNumberFormat="1" applyFont="1" applyBorder="1" applyAlignment="1">
      <alignment horizontal="center"/>
    </xf>
    <xf numFmtId="165" fontId="17" fillId="0" borderId="0" xfId="0" applyNumberFormat="1" applyFont="1" applyAlignment="1">
      <alignment horizontal="center"/>
    </xf>
    <xf numFmtId="49" fontId="12" fillId="6" borderId="0" xfId="0" applyNumberFormat="1" applyFont="1" applyFill="1" applyAlignment="1">
      <alignment horizontal="right"/>
    </xf>
    <xf numFmtId="0" fontId="12" fillId="6" borderId="0" xfId="0" applyFont="1" applyFill="1" applyAlignment="1">
      <alignment horizontal="center" wrapText="1"/>
    </xf>
    <xf numFmtId="0" fontId="12" fillId="6" borderId="0" xfId="0" applyFont="1" applyFill="1" applyAlignment="1">
      <alignment horizontal="center" vertical="center" wrapText="1"/>
    </xf>
    <xf numFmtId="3" fontId="17" fillId="6" borderId="0" xfId="0" applyNumberFormat="1" applyFont="1" applyFill="1" applyAlignment="1">
      <alignment horizontal="center"/>
    </xf>
    <xf numFmtId="165" fontId="17" fillId="6" borderId="0" xfId="0" applyNumberFormat="1" applyFont="1" applyFill="1" applyAlignment="1">
      <alignment horizontal="center"/>
    </xf>
    <xf numFmtId="165" fontId="0" fillId="0" borderId="17" xfId="0" quotePrefix="1" applyNumberFormat="1" applyBorder="1" applyAlignment="1">
      <alignment horizontal="center" shrinkToFit="1"/>
    </xf>
    <xf numFmtId="165" fontId="12" fillId="0" borderId="17" xfId="0" applyNumberFormat="1" applyFont="1" applyBorder="1" applyAlignment="1">
      <alignment horizontal="center"/>
    </xf>
    <xf numFmtId="0" fontId="16" fillId="0" borderId="0" xfId="0" applyFont="1" applyAlignment="1">
      <alignment horizontal="center"/>
    </xf>
    <xf numFmtId="0" fontId="0" fillId="6" borderId="0" xfId="0" applyFill="1" applyAlignment="1">
      <alignment horizontal="center"/>
    </xf>
    <xf numFmtId="49" fontId="12" fillId="0" borderId="0" xfId="0" applyNumberFormat="1" applyFont="1" applyAlignment="1">
      <alignment horizontal="center"/>
    </xf>
    <xf numFmtId="0" fontId="22" fillId="0" borderId="29" xfId="0" applyFont="1" applyBorder="1" applyAlignment="1">
      <alignment horizontal="center" vertical="top" wrapText="1"/>
    </xf>
    <xf numFmtId="0" fontId="22" fillId="0" borderId="0" xfId="0" applyFont="1" applyAlignment="1">
      <alignment horizontal="center" vertical="top" wrapText="1"/>
    </xf>
    <xf numFmtId="0" fontId="4" fillId="0" borderId="6" xfId="0" applyFont="1" applyBorder="1" applyAlignment="1">
      <alignment horizontal="center" vertical="top" wrapText="1"/>
    </xf>
    <xf numFmtId="0" fontId="4" fillId="0" borderId="14" xfId="0" applyFont="1" applyBorder="1" applyAlignment="1">
      <alignment horizontal="center" vertical="top" wrapText="1"/>
    </xf>
    <xf numFmtId="0" fontId="24" fillId="0" borderId="0" xfId="0" applyFont="1"/>
    <xf numFmtId="0" fontId="15" fillId="0" borderId="0" xfId="0" applyFont="1"/>
    <xf numFmtId="0" fontId="5" fillId="0" borderId="10" xfId="0" applyFont="1" applyBorder="1" applyAlignment="1">
      <alignment horizontal="left" vertical="top" wrapText="1"/>
    </xf>
    <xf numFmtId="8" fontId="5" fillId="0" borderId="4" xfId="0" applyNumberFormat="1" applyFont="1" applyBorder="1" applyAlignment="1">
      <alignment horizontal="center" vertical="center"/>
    </xf>
    <xf numFmtId="8" fontId="5" fillId="0" borderId="3" xfId="0" applyNumberFormat="1" applyFont="1" applyBorder="1" applyAlignment="1">
      <alignment horizontal="center" vertical="center"/>
    </xf>
    <xf numFmtId="8" fontId="5" fillId="0" borderId="9" xfId="0" applyNumberFormat="1" applyFont="1" applyBorder="1" applyAlignment="1">
      <alignment horizontal="center" vertical="center"/>
    </xf>
    <xf numFmtId="49" fontId="8" fillId="7" borderId="16" xfId="0" applyNumberFormat="1" applyFont="1" applyFill="1" applyBorder="1" applyAlignment="1" applyProtection="1">
      <alignment horizontal="right"/>
      <protection locked="0"/>
    </xf>
    <xf numFmtId="0" fontId="16" fillId="0" borderId="0" xfId="0" applyFont="1" applyProtection="1">
      <protection locked="0"/>
    </xf>
    <xf numFmtId="0" fontId="0" fillId="6" borderId="0" xfId="0" applyFill="1" applyProtection="1">
      <protection locked="0"/>
    </xf>
    <xf numFmtId="0" fontId="8" fillId="8" borderId="31" xfId="0" applyFont="1" applyFill="1" applyBorder="1" applyProtection="1">
      <protection locked="0"/>
    </xf>
    <xf numFmtId="0" fontId="8" fillId="8" borderId="33" xfId="0" applyFont="1" applyFill="1" applyBorder="1" applyProtection="1">
      <protection locked="0"/>
    </xf>
    <xf numFmtId="0" fontId="8" fillId="8" borderId="32" xfId="0" applyFont="1" applyFill="1" applyBorder="1" applyProtection="1">
      <protection locked="0"/>
    </xf>
    <xf numFmtId="0" fontId="27" fillId="0" borderId="0" xfId="0" applyFont="1" applyAlignment="1">
      <alignment horizontal="left" vertical="top"/>
    </xf>
    <xf numFmtId="0" fontId="28" fillId="2" borderId="21" xfId="0" applyFont="1" applyFill="1" applyBorder="1" applyAlignment="1">
      <alignment horizontal="center" vertical="top" wrapText="1"/>
    </xf>
    <xf numFmtId="0" fontId="28" fillId="2" borderId="17" xfId="0" applyFont="1" applyFill="1" applyBorder="1" applyAlignment="1">
      <alignment horizontal="center" vertical="top" wrapText="1"/>
    </xf>
    <xf numFmtId="0" fontId="29" fillId="0" borderId="16" xfId="0" applyFont="1" applyBorder="1" applyAlignment="1">
      <alignment horizontal="left" vertical="top" wrapText="1"/>
    </xf>
    <xf numFmtId="0" fontId="29" fillId="0" borderId="16" xfId="0" applyFont="1" applyBorder="1" applyAlignment="1">
      <alignment horizontal="center" vertical="top" wrapText="1"/>
    </xf>
    <xf numFmtId="8" fontId="29" fillId="0" borderId="16" xfId="0" applyNumberFormat="1" applyFont="1" applyBorder="1" applyAlignment="1">
      <alignment horizontal="center" vertical="top"/>
    </xf>
    <xf numFmtId="0" fontId="29" fillId="0" borderId="21" xfId="0" applyFont="1" applyBorder="1" applyAlignment="1">
      <alignment horizontal="left" vertical="top" wrapText="1"/>
    </xf>
    <xf numFmtId="0" fontId="29" fillId="0" borderId="17" xfId="0" applyFont="1" applyBorder="1" applyAlignment="1">
      <alignment horizontal="left" vertical="top" wrapText="1"/>
    </xf>
    <xf numFmtId="0" fontId="29" fillId="0" borderId="21" xfId="0" applyFont="1" applyBorder="1" applyAlignment="1">
      <alignment horizontal="center" vertical="top" wrapText="1"/>
    </xf>
    <xf numFmtId="0" fontId="29" fillId="0" borderId="27" xfId="0" applyFont="1" applyBorder="1" applyAlignment="1">
      <alignment horizontal="left" vertical="top" wrapText="1"/>
    </xf>
    <xf numFmtId="0" fontId="29" fillId="0" borderId="39" xfId="0" applyFont="1" applyBorder="1" applyAlignment="1">
      <alignment horizontal="left" vertical="top" wrapText="1"/>
    </xf>
    <xf numFmtId="0" fontId="29" fillId="0" borderId="39" xfId="0" applyFont="1" applyBorder="1" applyAlignment="1">
      <alignment horizontal="center" vertical="top" wrapText="1"/>
    </xf>
    <xf numFmtId="0" fontId="29" fillId="0" borderId="39" xfId="0" applyFont="1" applyBorder="1" applyAlignment="1">
      <alignment horizontal="center" vertical="top"/>
    </xf>
    <xf numFmtId="0" fontId="29" fillId="0" borderId="16" xfId="0" applyFont="1" applyBorder="1" applyAlignment="1">
      <alignment horizontal="center" vertical="center" wrapText="1"/>
    </xf>
    <xf numFmtId="0" fontId="29" fillId="0" borderId="16" xfId="0" applyFont="1" applyBorder="1" applyAlignment="1">
      <alignment horizontal="left" vertical="top" wrapText="1" indent="1"/>
    </xf>
    <xf numFmtId="0" fontId="29" fillId="0" borderId="16" xfId="0" applyFont="1" applyBorder="1" applyAlignment="1">
      <alignment vertical="top"/>
    </xf>
    <xf numFmtId="0" fontId="29" fillId="0" borderId="16" xfId="0" applyFont="1" applyBorder="1" applyAlignment="1">
      <alignment horizontal="center" vertical="center"/>
    </xf>
    <xf numFmtId="0" fontId="29" fillId="0" borderId="16" xfId="0" applyFont="1" applyBorder="1" applyAlignment="1">
      <alignment horizontal="center" vertical="top"/>
    </xf>
    <xf numFmtId="0" fontId="29" fillId="0" borderId="21" xfId="0" applyFont="1" applyBorder="1" applyAlignment="1">
      <alignment horizontal="center" vertical="center" wrapText="1"/>
    </xf>
    <xf numFmtId="0" fontId="29" fillId="0" borderId="21" xfId="0" applyFont="1" applyBorder="1" applyAlignment="1">
      <alignment horizontal="left" vertical="top" wrapText="1" indent="1"/>
    </xf>
    <xf numFmtId="0" fontId="29" fillId="0" borderId="16" xfId="0" applyFont="1" applyBorder="1" applyAlignment="1">
      <alignment horizontal="left" vertical="center" wrapText="1" indent="1"/>
    </xf>
    <xf numFmtId="0" fontId="29" fillId="0" borderId="16" xfId="0" applyFont="1" applyBorder="1" applyAlignment="1">
      <alignment wrapText="1"/>
    </xf>
    <xf numFmtId="0" fontId="29" fillId="0" borderId="16" xfId="0" applyFont="1" applyBorder="1" applyAlignment="1">
      <alignment vertical="top" wrapText="1"/>
    </xf>
    <xf numFmtId="0" fontId="29" fillId="0" borderId="39" xfId="0" applyFont="1" applyBorder="1" applyAlignment="1">
      <alignment horizontal="left" vertical="top" wrapText="1" indent="1"/>
    </xf>
    <xf numFmtId="0" fontId="29" fillId="0" borderId="21" xfId="0" applyFont="1" applyBorder="1" applyAlignment="1">
      <alignment horizontal="left" vertical="center" wrapText="1"/>
    </xf>
    <xf numFmtId="0" fontId="29" fillId="0" borderId="17" xfId="0" applyFont="1" applyBorder="1" applyAlignment="1">
      <alignment horizontal="left" vertical="center" wrapText="1"/>
    </xf>
    <xf numFmtId="0" fontId="5" fillId="0" borderId="0" xfId="0" applyFont="1" applyAlignment="1">
      <alignment horizontal="left" vertical="top"/>
    </xf>
    <xf numFmtId="0" fontId="5" fillId="0" borderId="0" xfId="0" applyFont="1" applyAlignment="1">
      <alignment horizontal="center" vertical="top"/>
    </xf>
    <xf numFmtId="0" fontId="29" fillId="0" borderId="17" xfId="0" applyFont="1" applyBorder="1" applyAlignment="1">
      <alignment horizontal="center" vertical="top" wrapText="1"/>
    </xf>
    <xf numFmtId="8" fontId="29" fillId="0" borderId="16" xfId="0" applyNumberFormat="1" applyFont="1" applyBorder="1" applyAlignment="1">
      <alignment horizontal="center" vertical="top" wrapText="1"/>
    </xf>
    <xf numFmtId="0" fontId="29" fillId="0" borderId="38" xfId="0" applyFont="1" applyBorder="1" applyAlignment="1">
      <alignment horizontal="center" vertical="top" wrapText="1"/>
    </xf>
    <xf numFmtId="8" fontId="4" fillId="0" borderId="10" xfId="0" applyNumberFormat="1" applyFont="1" applyBorder="1" applyAlignment="1">
      <alignment horizontal="center" vertical="center" wrapText="1"/>
    </xf>
    <xf numFmtId="0" fontId="29" fillId="0" borderId="16" xfId="0" applyFont="1" applyBorder="1" applyAlignment="1">
      <alignment horizontal="left" vertical="center" wrapText="1"/>
    </xf>
    <xf numFmtId="0" fontId="29" fillId="0" borderId="16" xfId="0" applyFont="1" applyBorder="1" applyAlignment="1">
      <alignment vertical="center"/>
    </xf>
    <xf numFmtId="0" fontId="29" fillId="0" borderId="16" xfId="0" applyFont="1" applyBorder="1" applyAlignment="1">
      <alignment vertical="center" wrapText="1"/>
    </xf>
    <xf numFmtId="8" fontId="5" fillId="0" borderId="4" xfId="0" applyNumberFormat="1" applyFont="1" applyBorder="1" applyAlignment="1">
      <alignment vertical="center"/>
    </xf>
    <xf numFmtId="8" fontId="5" fillId="0" borderId="3" xfId="0" applyNumberFormat="1" applyFont="1" applyBorder="1" applyAlignment="1">
      <alignment vertical="center"/>
    </xf>
    <xf numFmtId="8" fontId="5" fillId="0" borderId="9" xfId="0" applyNumberFormat="1" applyFont="1" applyBorder="1" applyAlignment="1">
      <alignment vertical="center"/>
    </xf>
    <xf numFmtId="8" fontId="14" fillId="0" borderId="16" xfId="0" applyNumberFormat="1" applyFont="1" applyBorder="1" applyAlignment="1">
      <alignment horizontal="center" vertical="center"/>
    </xf>
    <xf numFmtId="0" fontId="14" fillId="0" borderId="16" xfId="0" applyFont="1" applyBorder="1" applyAlignment="1">
      <alignment horizontal="left" vertical="center" wrapText="1"/>
    </xf>
    <xf numFmtId="0" fontId="14" fillId="0" borderId="16" xfId="0" applyFont="1" applyBorder="1" applyAlignment="1">
      <alignment horizontal="center" vertical="center" wrapText="1"/>
    </xf>
    <xf numFmtId="0" fontId="30" fillId="0" borderId="16" xfId="0" applyFont="1" applyBorder="1" applyAlignment="1">
      <alignment horizontal="left" vertical="center" wrapText="1"/>
    </xf>
    <xf numFmtId="0" fontId="30" fillId="0" borderId="16" xfId="0" applyFont="1" applyBorder="1" applyAlignment="1">
      <alignment horizontal="center" vertical="center" wrapText="1"/>
    </xf>
    <xf numFmtId="0" fontId="30" fillId="0" borderId="16" xfId="0" applyFont="1" applyBorder="1" applyAlignment="1">
      <alignment vertical="center"/>
    </xf>
    <xf numFmtId="0" fontId="30" fillId="0" borderId="16" xfId="0" applyFont="1" applyBorder="1" applyAlignment="1">
      <alignment horizontal="center" vertical="center"/>
    </xf>
    <xf numFmtId="0" fontId="30" fillId="0" borderId="16" xfId="0" applyFont="1" applyBorder="1" applyAlignment="1">
      <alignment vertical="center" wrapText="1"/>
    </xf>
    <xf numFmtId="0" fontId="30" fillId="0" borderId="21" xfId="0" applyFont="1" applyBorder="1" applyAlignment="1">
      <alignment horizontal="left" vertical="center" wrapText="1"/>
    </xf>
    <xf numFmtId="0" fontId="30" fillId="0" borderId="21" xfId="0" applyFont="1" applyBorder="1" applyAlignment="1">
      <alignment horizontal="center" vertical="center" wrapText="1"/>
    </xf>
    <xf numFmtId="0" fontId="4" fillId="0" borderId="2" xfId="0" applyFont="1" applyBorder="1" applyAlignment="1">
      <alignment horizontal="center" vertical="top" wrapText="1"/>
    </xf>
    <xf numFmtId="0" fontId="30" fillId="0" borderId="51" xfId="0" applyFont="1" applyBorder="1" applyAlignment="1">
      <alignment horizontal="left" vertical="center" wrapText="1"/>
    </xf>
    <xf numFmtId="0" fontId="30" fillId="0" borderId="51" xfId="0" applyFont="1" applyBorder="1" applyAlignment="1">
      <alignment horizontal="center" vertical="center" wrapText="1"/>
    </xf>
    <xf numFmtId="0" fontId="0" fillId="0" borderId="20" xfId="0" applyBorder="1" applyAlignment="1">
      <alignment horizontal="center"/>
    </xf>
    <xf numFmtId="0" fontId="4" fillId="0" borderId="52" xfId="0" applyFont="1" applyBorder="1" applyAlignment="1">
      <alignment horizontal="center" vertical="top" wrapText="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4" fillId="0" borderId="54" xfId="0" applyFont="1" applyBorder="1" applyAlignment="1">
      <alignment horizontal="left" vertical="center" wrapText="1"/>
    </xf>
    <xf numFmtId="0" fontId="4" fillId="0" borderId="54" xfId="0" applyFont="1" applyBorder="1" applyAlignment="1">
      <alignment horizontal="center" vertical="center" wrapText="1"/>
    </xf>
    <xf numFmtId="0" fontId="4" fillId="0" borderId="52" xfId="0" applyFont="1" applyBorder="1" applyAlignment="1">
      <alignment horizontal="left" vertical="center" wrapText="1"/>
    </xf>
    <xf numFmtId="0" fontId="0" fillId="0" borderId="50" xfId="0" applyBorder="1" applyAlignment="1">
      <alignment horizontal="center"/>
    </xf>
    <xf numFmtId="0" fontId="0" fillId="0" borderId="55" xfId="0" applyBorder="1" applyAlignment="1">
      <alignment horizontal="center"/>
    </xf>
    <xf numFmtId="0" fontId="4" fillId="0" borderId="54" xfId="0" applyFont="1" applyBorder="1" applyAlignment="1">
      <alignment horizontal="left" vertical="top" wrapText="1"/>
    </xf>
    <xf numFmtId="0" fontId="4" fillId="0" borderId="54" xfId="0" applyFont="1" applyBorder="1" applyAlignment="1">
      <alignment horizontal="center" vertical="top" wrapText="1"/>
    </xf>
    <xf numFmtId="0" fontId="4" fillId="0" borderId="2" xfId="0" applyFont="1" applyBorder="1" applyAlignment="1">
      <alignment horizontal="center" vertical="center" wrapText="1"/>
    </xf>
    <xf numFmtId="0" fontId="0" fillId="0" borderId="53" xfId="0" applyBorder="1" applyAlignment="1">
      <alignment horizontal="center"/>
    </xf>
    <xf numFmtId="0" fontId="4" fillId="0" borderId="6" xfId="0" applyFont="1" applyBorder="1" applyAlignment="1">
      <alignment horizontal="left" vertical="center" wrapText="1"/>
    </xf>
    <xf numFmtId="0" fontId="4" fillId="0" borderId="52" xfId="0" applyFont="1" applyBorder="1" applyAlignment="1">
      <alignment horizontal="center" vertical="center" wrapText="1"/>
    </xf>
    <xf numFmtId="0" fontId="4" fillId="0" borderId="51" xfId="0" applyFont="1" applyBorder="1" applyAlignment="1">
      <alignment horizontal="left"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6" xfId="0" applyFont="1" applyBorder="1" applyAlignment="1">
      <alignment horizontal="center" vertical="center" wrapText="1"/>
    </xf>
    <xf numFmtId="0" fontId="14" fillId="0" borderId="54" xfId="0" applyFont="1" applyBorder="1" applyAlignment="1">
      <alignment horizontal="left" vertical="top" wrapText="1"/>
    </xf>
    <xf numFmtId="4" fontId="0" fillId="0" borderId="55" xfId="0" applyNumberFormat="1" applyBorder="1" applyAlignment="1">
      <alignment horizontal="center"/>
    </xf>
    <xf numFmtId="0" fontId="2" fillId="4"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top"/>
      <protection locked="0"/>
    </xf>
    <xf numFmtId="0" fontId="2" fillId="4" borderId="16" xfId="0" applyFont="1" applyFill="1" applyBorder="1" applyAlignment="1" applyProtection="1">
      <alignment horizontal="center" vertical="center"/>
      <protection locked="0"/>
    </xf>
    <xf numFmtId="0" fontId="14" fillId="4" borderId="16" xfId="0" applyFont="1" applyFill="1" applyBorder="1" applyAlignment="1" applyProtection="1">
      <alignment horizontal="center" vertical="top"/>
      <protection locked="0"/>
    </xf>
    <xf numFmtId="0" fontId="14" fillId="4" borderId="16"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2" fillId="0" borderId="29" xfId="0" applyFont="1" applyBorder="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right"/>
    </xf>
    <xf numFmtId="0" fontId="21" fillId="0" borderId="30" xfId="0" applyFont="1" applyBorder="1" applyAlignment="1">
      <alignment horizontal="right"/>
    </xf>
    <xf numFmtId="0" fontId="3" fillId="0" borderId="16"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wrapText="1"/>
    </xf>
    <xf numFmtId="8" fontId="5" fillId="0" borderId="4" xfId="0" applyNumberFormat="1" applyFont="1" applyBorder="1" applyAlignment="1">
      <alignment horizontal="center" vertical="center"/>
    </xf>
    <xf numFmtId="8" fontId="5" fillId="0" borderId="3" xfId="0" applyNumberFormat="1" applyFont="1" applyBorder="1" applyAlignment="1">
      <alignment horizontal="center" vertical="center"/>
    </xf>
    <xf numFmtId="8" fontId="5" fillId="0" borderId="9" xfId="0" applyNumberFormat="1" applyFont="1" applyBorder="1" applyAlignment="1">
      <alignment horizontal="center" vertical="center"/>
    </xf>
    <xf numFmtId="0" fontId="6" fillId="3" borderId="13" xfId="0" applyFont="1" applyFill="1" applyBorder="1" applyAlignment="1">
      <alignment horizontal="left" vertical="top" wrapText="1"/>
    </xf>
    <xf numFmtId="0" fontId="6" fillId="3" borderId="12" xfId="0" applyFont="1" applyFill="1" applyBorder="1" applyAlignment="1">
      <alignment horizontal="left" vertical="top"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8" fontId="29" fillId="0" borderId="15" xfId="0" applyNumberFormat="1" applyFont="1" applyBorder="1" applyAlignment="1">
      <alignment horizontal="center" vertical="center"/>
    </xf>
    <xf numFmtId="8" fontId="29" fillId="0" borderId="24" xfId="0" applyNumberFormat="1" applyFont="1" applyBorder="1" applyAlignment="1">
      <alignment horizontal="center" vertical="center"/>
    </xf>
    <xf numFmtId="8" fontId="29" fillId="0" borderId="25" xfId="0" applyNumberFormat="1" applyFont="1" applyBorder="1" applyAlignment="1">
      <alignment horizontal="center" vertical="center"/>
    </xf>
    <xf numFmtId="8" fontId="29" fillId="0" borderId="47" xfId="0" applyNumberFormat="1" applyFont="1" applyBorder="1" applyAlignment="1">
      <alignment horizontal="center" vertical="center"/>
    </xf>
    <xf numFmtId="8" fontId="29" fillId="0" borderId="43" xfId="0" applyNumberFormat="1" applyFont="1" applyBorder="1" applyAlignment="1">
      <alignment horizontal="center" vertical="center"/>
    </xf>
    <xf numFmtId="8" fontId="29" fillId="0" borderId="44" xfId="0" applyNumberFormat="1" applyFont="1" applyBorder="1" applyAlignment="1">
      <alignment horizontal="center" vertical="center"/>
    </xf>
    <xf numFmtId="0" fontId="2" fillId="0" borderId="0" xfId="0" applyFont="1" applyAlignment="1">
      <alignment horizontal="left" vertical="top"/>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8" fontId="5" fillId="0" borderId="13" xfId="0" applyNumberFormat="1" applyFont="1" applyBorder="1" applyAlignment="1">
      <alignment horizontal="center" vertical="center"/>
    </xf>
    <xf numFmtId="8" fontId="5" fillId="0" borderId="12" xfId="0" applyNumberFormat="1" applyFont="1" applyBorder="1" applyAlignment="1">
      <alignment horizontal="center" vertical="center"/>
    </xf>
    <xf numFmtId="8" fontId="5" fillId="0" borderId="11" xfId="0" applyNumberFormat="1" applyFont="1" applyBorder="1" applyAlignment="1">
      <alignment horizontal="center" vertical="center"/>
    </xf>
    <xf numFmtId="8" fontId="14" fillId="0" borderId="15" xfId="0" applyNumberFormat="1" applyFont="1" applyBorder="1" applyAlignment="1">
      <alignment horizontal="center" vertical="top"/>
    </xf>
    <xf numFmtId="8" fontId="14" fillId="0" borderId="24" xfId="0" applyNumberFormat="1" applyFont="1" applyBorder="1" applyAlignment="1">
      <alignment horizontal="center" vertical="top"/>
    </xf>
    <xf numFmtId="8" fontId="14" fillId="0" borderId="25" xfId="0" applyNumberFormat="1" applyFont="1" applyBorder="1" applyAlignment="1">
      <alignment horizontal="center" vertical="top"/>
    </xf>
    <xf numFmtId="8" fontId="14" fillId="0" borderId="48" xfId="0" applyNumberFormat="1" applyFont="1" applyBorder="1" applyAlignment="1">
      <alignment horizontal="center" vertical="top"/>
    </xf>
    <xf numFmtId="8" fontId="14" fillId="0" borderId="39" xfId="0" applyNumberFormat="1" applyFont="1" applyBorder="1" applyAlignment="1">
      <alignment horizontal="center" vertical="top"/>
    </xf>
    <xf numFmtId="8" fontId="14" fillId="0" borderId="41" xfId="0" applyNumberFormat="1" applyFont="1" applyBorder="1" applyAlignment="1">
      <alignment horizontal="center" vertical="top"/>
    </xf>
    <xf numFmtId="0" fontId="3" fillId="3" borderId="1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8" fontId="14" fillId="0" borderId="47" xfId="0" applyNumberFormat="1" applyFont="1" applyBorder="1" applyAlignment="1">
      <alignment horizontal="center" vertical="top"/>
    </xf>
    <xf numFmtId="8" fontId="14" fillId="0" borderId="43" xfId="0" applyNumberFormat="1" applyFont="1" applyBorder="1" applyAlignment="1">
      <alignment horizontal="center" vertical="top"/>
    </xf>
    <xf numFmtId="8" fontId="14" fillId="0" borderId="44" xfId="0" applyNumberFormat="1" applyFont="1" applyBorder="1" applyAlignment="1">
      <alignment horizontal="center" vertical="top"/>
    </xf>
    <xf numFmtId="8" fontId="30" fillId="0" borderId="48" xfId="0" applyNumberFormat="1" applyFont="1" applyBorder="1" applyAlignment="1">
      <alignment horizontal="center" vertical="top"/>
    </xf>
    <xf numFmtId="8" fontId="30" fillId="0" borderId="39" xfId="0" applyNumberFormat="1" applyFont="1" applyBorder="1" applyAlignment="1">
      <alignment horizontal="center" vertical="top"/>
    </xf>
    <xf numFmtId="8" fontId="30" fillId="0" borderId="41" xfId="0" applyNumberFormat="1" applyFont="1" applyBorder="1" applyAlignment="1">
      <alignment horizontal="center" vertical="top"/>
    </xf>
    <xf numFmtId="8" fontId="30" fillId="0" borderId="15" xfId="0" applyNumberFormat="1" applyFont="1" applyBorder="1" applyAlignment="1">
      <alignment horizontal="center" vertical="top"/>
    </xf>
    <xf numFmtId="8" fontId="30" fillId="0" borderId="24" xfId="0" applyNumberFormat="1" applyFont="1" applyBorder="1" applyAlignment="1">
      <alignment horizontal="center" vertical="top"/>
    </xf>
    <xf numFmtId="8" fontId="30" fillId="0" borderId="25" xfId="0" applyNumberFormat="1" applyFont="1" applyBorder="1" applyAlignment="1">
      <alignment horizontal="center" vertical="top"/>
    </xf>
    <xf numFmtId="8" fontId="30" fillId="0" borderId="47" xfId="0" applyNumberFormat="1" applyFont="1" applyBorder="1" applyAlignment="1">
      <alignment horizontal="center" vertical="top"/>
    </xf>
    <xf numFmtId="8" fontId="30" fillId="0" borderId="43" xfId="0" applyNumberFormat="1" applyFont="1" applyBorder="1" applyAlignment="1">
      <alignment horizontal="center" vertical="top"/>
    </xf>
    <xf numFmtId="8" fontId="30" fillId="0" borderId="44" xfId="0" applyNumberFormat="1" applyFont="1" applyBorder="1" applyAlignment="1">
      <alignment horizontal="center" vertical="top"/>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8"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9" xfId="0" applyFont="1" applyBorder="1" applyAlignment="1">
      <alignment horizontal="left" vertical="center" wrapText="1"/>
    </xf>
    <xf numFmtId="8" fontId="29" fillId="0" borderId="38" xfId="0" applyNumberFormat="1" applyFont="1" applyBorder="1" applyAlignment="1">
      <alignment horizontal="center" vertical="center"/>
    </xf>
    <xf numFmtId="8" fontId="29" fillId="0" borderId="39" xfId="0" applyNumberFormat="1" applyFont="1" applyBorder="1" applyAlignment="1">
      <alignment horizontal="center" vertical="center"/>
    </xf>
    <xf numFmtId="8" fontId="29" fillId="0" borderId="28" xfId="0" applyNumberFormat="1" applyFont="1" applyBorder="1" applyAlignment="1">
      <alignment horizontal="center" vertical="center"/>
    </xf>
    <xf numFmtId="8" fontId="29" fillId="0" borderId="41" xfId="0" applyNumberFormat="1" applyFont="1" applyBorder="1" applyAlignment="1">
      <alignment horizontal="center" vertical="center"/>
    </xf>
    <xf numFmtId="8" fontId="29" fillId="0" borderId="42" xfId="0" applyNumberFormat="1" applyFont="1" applyBorder="1" applyAlignment="1">
      <alignment horizontal="center" vertical="center"/>
    </xf>
    <xf numFmtId="8" fontId="29" fillId="0" borderId="45" xfId="0" applyNumberFormat="1" applyFont="1" applyBorder="1" applyAlignment="1">
      <alignment horizontal="center" vertical="center"/>
    </xf>
    <xf numFmtId="8" fontId="29" fillId="0" borderId="22" xfId="0" applyNumberFormat="1" applyFont="1" applyBorder="1" applyAlignment="1">
      <alignment horizontal="center" vertical="center"/>
    </xf>
    <xf numFmtId="8" fontId="29" fillId="0" borderId="29" xfId="0" applyNumberFormat="1" applyFont="1" applyBorder="1" applyAlignment="1">
      <alignment horizontal="center" vertical="center"/>
    </xf>
    <xf numFmtId="8" fontId="29" fillId="0" borderId="46" xfId="0" applyNumberFormat="1" applyFont="1" applyBorder="1" applyAlignment="1">
      <alignment horizontal="center" vertical="center"/>
    </xf>
    <xf numFmtId="0" fontId="3" fillId="3" borderId="4"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8" fontId="29" fillId="9" borderId="38" xfId="0" applyNumberFormat="1" applyFont="1" applyFill="1" applyBorder="1" applyAlignment="1">
      <alignment horizontal="center" vertical="center"/>
    </xf>
    <xf numFmtId="8" fontId="29" fillId="9" borderId="39" xfId="0" applyNumberFormat="1" applyFont="1" applyFill="1" applyBorder="1" applyAlignment="1">
      <alignment horizontal="center" vertical="center"/>
    </xf>
    <xf numFmtId="8" fontId="29" fillId="9" borderId="41" xfId="0" applyNumberFormat="1" applyFont="1" applyFill="1" applyBorder="1" applyAlignment="1">
      <alignment horizontal="center" vertical="center"/>
    </xf>
    <xf numFmtId="8" fontId="30" fillId="0" borderId="48" xfId="0" applyNumberFormat="1" applyFont="1" applyBorder="1" applyAlignment="1">
      <alignment horizontal="center" vertical="center"/>
    </xf>
    <xf numFmtId="8" fontId="30" fillId="0" borderId="39" xfId="0" applyNumberFormat="1" applyFont="1" applyBorder="1" applyAlignment="1">
      <alignment horizontal="center" vertical="center"/>
    </xf>
    <xf numFmtId="8" fontId="30" fillId="0" borderId="41" xfId="0" applyNumberFormat="1" applyFont="1" applyBorder="1" applyAlignment="1">
      <alignment horizontal="center" vertical="center"/>
    </xf>
    <xf numFmtId="0" fontId="3" fillId="3" borderId="13" xfId="0" applyFont="1" applyFill="1" applyBorder="1" applyAlignment="1">
      <alignment horizontal="left" vertical="top" wrapText="1"/>
    </xf>
    <xf numFmtId="0" fontId="3" fillId="3" borderId="12" xfId="0" applyFont="1" applyFill="1" applyBorder="1" applyAlignment="1">
      <alignment horizontal="left" vertical="top" wrapText="1"/>
    </xf>
    <xf numFmtId="8" fontId="14" fillId="0" borderId="48" xfId="0" applyNumberFormat="1" applyFont="1" applyBorder="1" applyAlignment="1">
      <alignment horizontal="center" vertical="center"/>
    </xf>
    <xf numFmtId="8" fontId="14" fillId="0" borderId="39" xfId="0" applyNumberFormat="1" applyFont="1" applyBorder="1" applyAlignment="1">
      <alignment horizontal="center" vertical="center"/>
    </xf>
    <xf numFmtId="8" fontId="14" fillId="0" borderId="41" xfId="0" applyNumberFormat="1" applyFont="1" applyBorder="1" applyAlignment="1">
      <alignment horizontal="center" vertical="center"/>
    </xf>
    <xf numFmtId="8" fontId="14" fillId="0" borderId="47" xfId="0" applyNumberFormat="1" applyFont="1" applyBorder="1" applyAlignment="1">
      <alignment horizontal="center" vertical="center"/>
    </xf>
    <xf numFmtId="8" fontId="14" fillId="0" borderId="43" xfId="0" applyNumberFormat="1" applyFont="1" applyBorder="1" applyAlignment="1">
      <alignment horizontal="center" vertical="center"/>
    </xf>
    <xf numFmtId="8" fontId="14" fillId="0" borderId="44" xfId="0" applyNumberFormat="1" applyFont="1" applyBorder="1" applyAlignment="1">
      <alignment horizontal="center" vertical="center"/>
    </xf>
    <xf numFmtId="8" fontId="14" fillId="0" borderId="15" xfId="0" applyNumberFormat="1" applyFont="1" applyBorder="1" applyAlignment="1">
      <alignment horizontal="center" vertical="center"/>
    </xf>
    <xf numFmtId="8" fontId="14" fillId="0" borderId="24" xfId="0" applyNumberFormat="1" applyFont="1" applyBorder="1" applyAlignment="1">
      <alignment horizontal="center" vertical="center"/>
    </xf>
    <xf numFmtId="8" fontId="14" fillId="0" borderId="25" xfId="0" applyNumberFormat="1" applyFont="1" applyBorder="1" applyAlignment="1">
      <alignment horizontal="center" vertical="center"/>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8" fontId="5" fillId="0" borderId="2" xfId="0" applyNumberFormat="1" applyFont="1" applyBorder="1" applyAlignment="1">
      <alignment horizontal="center" vertical="top"/>
    </xf>
    <xf numFmtId="8" fontId="5" fillId="0" borderId="1" xfId="0" applyNumberFormat="1" applyFont="1" applyBorder="1" applyAlignment="1">
      <alignment horizontal="center" vertical="top"/>
    </xf>
    <xf numFmtId="8" fontId="5" fillId="0" borderId="11" xfId="0" applyNumberFormat="1" applyFont="1" applyBorder="1" applyAlignment="1">
      <alignment horizontal="center" vertical="top"/>
    </xf>
    <xf numFmtId="8" fontId="14" fillId="0" borderId="49" xfId="0" applyNumberFormat="1" applyFont="1" applyBorder="1" applyAlignment="1">
      <alignment horizontal="center" vertical="center"/>
    </xf>
    <xf numFmtId="8" fontId="14" fillId="0" borderId="29" xfId="0" applyNumberFormat="1" applyFont="1" applyBorder="1" applyAlignment="1">
      <alignment horizontal="center" vertical="center"/>
    </xf>
    <xf numFmtId="8" fontId="14" fillId="0" borderId="46" xfId="0" applyNumberFormat="1" applyFont="1" applyBorder="1" applyAlignment="1">
      <alignment horizontal="center" vertical="center"/>
    </xf>
    <xf numFmtId="8" fontId="4" fillId="0" borderId="13" xfId="0" applyNumberFormat="1" applyFont="1" applyBorder="1" applyAlignment="1">
      <alignment horizontal="center" vertical="center" wrapText="1"/>
    </xf>
    <xf numFmtId="8" fontId="4" fillId="0" borderId="13" xfId="0" applyNumberFormat="1" applyFont="1" applyBorder="1" applyAlignment="1">
      <alignment horizontal="center" vertical="center"/>
    </xf>
    <xf numFmtId="8" fontId="4" fillId="0" borderId="12" xfId="0" applyNumberFormat="1" applyFont="1" applyBorder="1" applyAlignment="1">
      <alignment horizontal="center" vertical="center"/>
    </xf>
    <xf numFmtId="8" fontId="4" fillId="0" borderId="11"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166" fontId="5" fillId="0" borderId="13" xfId="0" applyNumberFormat="1" applyFont="1" applyBorder="1" applyAlignment="1">
      <alignment horizontal="center" vertical="top" shrinkToFit="1"/>
    </xf>
    <xf numFmtId="166" fontId="5" fillId="0" borderId="12" xfId="0" applyNumberFormat="1" applyFont="1" applyBorder="1" applyAlignment="1">
      <alignment horizontal="center" vertical="top" shrinkToFit="1"/>
    </xf>
    <xf numFmtId="166" fontId="5" fillId="0" borderId="11" xfId="0" applyNumberFormat="1" applyFont="1" applyBorder="1" applyAlignment="1">
      <alignment horizontal="center" vertical="top" shrinkToFit="1"/>
    </xf>
    <xf numFmtId="0" fontId="4" fillId="0" borderId="16" xfId="0" applyFont="1" applyBorder="1" applyAlignment="1">
      <alignment horizontal="center" vertical="center" wrapText="1"/>
    </xf>
    <xf numFmtId="0" fontId="3" fillId="3"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45"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8" fontId="14" fillId="0" borderId="38" xfId="0" applyNumberFormat="1" applyFont="1" applyBorder="1" applyAlignment="1">
      <alignment horizontal="center" vertical="center" wrapText="1"/>
    </xf>
    <xf numFmtId="8" fontId="14" fillId="0" borderId="39" xfId="0" applyNumberFormat="1" applyFont="1" applyBorder="1" applyAlignment="1">
      <alignment horizontal="center" vertical="center" wrapText="1"/>
    </xf>
    <xf numFmtId="8" fontId="14" fillId="0" borderId="41" xfId="0" applyNumberFormat="1" applyFont="1" applyBorder="1" applyAlignment="1">
      <alignment horizontal="center" vertical="center" wrapText="1"/>
    </xf>
    <xf numFmtId="6" fontId="14" fillId="0" borderId="42" xfId="0" applyNumberFormat="1" applyFont="1" applyBorder="1" applyAlignment="1">
      <alignment horizontal="center" vertical="center" wrapText="1"/>
    </xf>
    <xf numFmtId="6" fontId="14" fillId="0" borderId="43" xfId="0" applyNumberFormat="1" applyFont="1" applyBorder="1" applyAlignment="1">
      <alignment horizontal="center" vertical="center" wrapText="1"/>
    </xf>
    <xf numFmtId="6" fontId="14" fillId="0" borderId="44" xfId="0" applyNumberFormat="1" applyFont="1" applyBorder="1" applyAlignment="1">
      <alignment horizontal="center" vertical="center" wrapText="1"/>
    </xf>
    <xf numFmtId="8" fontId="5" fillId="0" borderId="16" xfId="0" applyNumberFormat="1" applyFont="1" applyBorder="1" applyAlignment="1">
      <alignment horizontal="center" vertical="center"/>
    </xf>
    <xf numFmtId="8" fontId="5" fillId="0" borderId="2" xfId="0" applyNumberFormat="1" applyFont="1" applyBorder="1" applyAlignment="1">
      <alignment horizontal="center" vertical="center"/>
    </xf>
    <xf numFmtId="8" fontId="5" fillId="0" borderId="1" xfId="0" applyNumberFormat="1" applyFont="1" applyBorder="1" applyAlignment="1">
      <alignment horizontal="center" vertical="center"/>
    </xf>
    <xf numFmtId="8" fontId="5" fillId="0" borderId="7" xfId="0" applyNumberFormat="1" applyFont="1" applyBorder="1" applyAlignment="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8" xfId="0" applyFont="1" applyBorder="1" applyAlignment="1">
      <alignment horizontal="center" vertical="center" wrapText="1"/>
    </xf>
    <xf numFmtId="8" fontId="30" fillId="0" borderId="15" xfId="0" applyNumberFormat="1" applyFont="1" applyBorder="1" applyAlignment="1">
      <alignment horizontal="center" vertical="center"/>
    </xf>
    <xf numFmtId="8" fontId="30" fillId="0" borderId="24" xfId="0" applyNumberFormat="1" applyFont="1" applyBorder="1" applyAlignment="1">
      <alignment horizontal="center" vertical="center"/>
    </xf>
    <xf numFmtId="8" fontId="30" fillId="0" borderId="25" xfId="0" applyNumberFormat="1" applyFont="1" applyBorder="1" applyAlignment="1">
      <alignment horizontal="center" vertical="center"/>
    </xf>
    <xf numFmtId="8" fontId="30" fillId="0" borderId="47" xfId="0" applyNumberFormat="1" applyFont="1" applyBorder="1" applyAlignment="1">
      <alignment horizontal="center" vertical="center"/>
    </xf>
    <xf numFmtId="8" fontId="30" fillId="0" borderId="43" xfId="0" applyNumberFormat="1" applyFont="1" applyBorder="1" applyAlignment="1">
      <alignment horizontal="center" vertical="center"/>
    </xf>
    <xf numFmtId="8" fontId="30" fillId="0" borderId="44" xfId="0" applyNumberFormat="1" applyFont="1" applyBorder="1" applyAlignment="1">
      <alignment horizontal="center" vertical="center"/>
    </xf>
    <xf numFmtId="8" fontId="5" fillId="0" borderId="15" xfId="0" applyNumberFormat="1" applyFont="1" applyBorder="1" applyAlignment="1">
      <alignment horizontal="center" vertical="center"/>
    </xf>
    <xf numFmtId="8" fontId="5" fillId="0" borderId="24" xfId="0" applyNumberFormat="1" applyFont="1" applyBorder="1" applyAlignment="1">
      <alignment horizontal="center" vertical="center"/>
    </xf>
    <xf numFmtId="8" fontId="5" fillId="0" borderId="25" xfId="0" applyNumberFormat="1" applyFont="1" applyBorder="1" applyAlignment="1">
      <alignment horizontal="center" vertical="center"/>
    </xf>
    <xf numFmtId="0" fontId="29" fillId="0" borderId="21" xfId="0" applyFont="1" applyBorder="1" applyAlignment="1">
      <alignment horizontal="center" vertical="top" wrapText="1"/>
    </xf>
    <xf numFmtId="0" fontId="29" fillId="0" borderId="17" xfId="0" applyFont="1" applyBorder="1" applyAlignment="1">
      <alignment horizontal="center" vertical="top" wrapText="1"/>
    </xf>
    <xf numFmtId="0" fontId="5" fillId="0" borderId="40" xfId="0" applyFont="1" applyBorder="1" applyAlignment="1">
      <alignment horizontal="left" vertical="top"/>
    </xf>
    <xf numFmtId="0" fontId="5" fillId="0" borderId="0" xfId="0" applyFont="1" applyAlignment="1">
      <alignment horizontal="left" vertical="top"/>
    </xf>
    <xf numFmtId="0" fontId="28" fillId="3" borderId="38" xfId="0" applyFont="1" applyFill="1" applyBorder="1" applyAlignment="1">
      <alignment horizontal="left" vertical="top" wrapText="1"/>
    </xf>
    <xf numFmtId="0" fontId="28" fillId="3" borderId="39" xfId="0" applyFont="1" applyFill="1" applyBorder="1" applyAlignment="1">
      <alignment horizontal="left" vertical="top" wrapText="1"/>
    </xf>
    <xf numFmtId="0" fontId="28" fillId="3" borderId="28" xfId="0" applyFont="1" applyFill="1" applyBorder="1" applyAlignment="1">
      <alignment horizontal="left" vertical="top" wrapText="1"/>
    </xf>
    <xf numFmtId="0" fontId="28" fillId="0" borderId="22" xfId="0" applyFont="1" applyBorder="1" applyAlignment="1">
      <alignment horizontal="left" vertical="top" wrapText="1"/>
    </xf>
    <xf numFmtId="0" fontId="28" fillId="0" borderId="29" xfId="0" applyFont="1" applyBorder="1" applyAlignment="1">
      <alignment horizontal="left" vertical="top" wrapText="1"/>
    </xf>
    <xf numFmtId="0" fontId="28" fillId="0" borderId="34" xfId="0" applyFont="1" applyBorder="1" applyAlignment="1">
      <alignment horizontal="left" vertical="top" wrapText="1"/>
    </xf>
    <xf numFmtId="0" fontId="28" fillId="0" borderId="35" xfId="0" applyFont="1" applyBorder="1" applyAlignment="1">
      <alignment horizontal="left" vertical="top" wrapText="1"/>
    </xf>
    <xf numFmtId="0" fontId="28" fillId="0" borderId="36" xfId="0" applyFont="1" applyBorder="1" applyAlignment="1">
      <alignment horizontal="left" vertical="top" wrapText="1"/>
    </xf>
    <xf numFmtId="0" fontId="28" fillId="0" borderId="37" xfId="0" applyFont="1" applyBorder="1" applyAlignment="1">
      <alignment horizontal="left" vertical="top" wrapText="1"/>
    </xf>
    <xf numFmtId="0" fontId="28" fillId="2" borderId="21" xfId="0" applyFont="1" applyFill="1" applyBorder="1" applyAlignment="1">
      <alignment horizontal="center" vertical="center" wrapText="1"/>
    </xf>
    <xf numFmtId="0" fontId="28" fillId="2" borderId="17" xfId="0" applyFont="1" applyFill="1" applyBorder="1" applyAlignment="1">
      <alignment horizontal="center" vertical="center" wrapText="1"/>
    </xf>
    <xf numFmtId="8" fontId="29" fillId="0" borderId="22" xfId="0" applyNumberFormat="1" applyFont="1" applyBorder="1" applyAlignment="1">
      <alignment horizontal="center" vertical="top"/>
    </xf>
    <xf numFmtId="8" fontId="29" fillId="0" borderId="29" xfId="0" applyNumberFormat="1" applyFont="1" applyBorder="1" applyAlignment="1">
      <alignment horizontal="center" vertical="top"/>
    </xf>
    <xf numFmtId="8" fontId="29" fillId="0" borderId="34" xfId="0" applyNumberFormat="1" applyFont="1" applyBorder="1" applyAlignment="1">
      <alignment horizontal="center" vertical="top"/>
    </xf>
    <xf numFmtId="8" fontId="29" fillId="0" borderId="35" xfId="0" applyNumberFormat="1" applyFont="1" applyBorder="1" applyAlignment="1">
      <alignment horizontal="center" vertical="top"/>
    </xf>
    <xf numFmtId="8" fontId="29" fillId="0" borderId="36" xfId="0" applyNumberFormat="1" applyFont="1" applyBorder="1" applyAlignment="1">
      <alignment horizontal="center" vertical="top"/>
    </xf>
    <xf numFmtId="8" fontId="29" fillId="0" borderId="37" xfId="0" applyNumberFormat="1" applyFont="1" applyBorder="1" applyAlignment="1">
      <alignment horizontal="center" vertical="top"/>
    </xf>
    <xf numFmtId="8" fontId="29" fillId="0" borderId="38" xfId="0" applyNumberFormat="1" applyFont="1" applyBorder="1" applyAlignment="1">
      <alignment horizontal="center" vertical="top"/>
    </xf>
    <xf numFmtId="8" fontId="29" fillId="0" borderId="39" xfId="0" applyNumberFormat="1" applyFont="1" applyBorder="1" applyAlignment="1">
      <alignment horizontal="center" vertical="top"/>
    </xf>
    <xf numFmtId="8" fontId="29" fillId="0" borderId="28" xfId="0" applyNumberFormat="1" applyFont="1" applyBorder="1" applyAlignment="1">
      <alignment horizontal="center" vertical="top"/>
    </xf>
    <xf numFmtId="0" fontId="29" fillId="0" borderId="38" xfId="0" applyFont="1" applyBorder="1" applyAlignment="1">
      <alignment horizontal="left" vertical="top" wrapText="1"/>
    </xf>
    <xf numFmtId="0" fontId="29" fillId="0" borderId="39" xfId="0" applyFont="1" applyBorder="1" applyAlignment="1">
      <alignment horizontal="left" vertical="top" wrapText="1"/>
    </xf>
    <xf numFmtId="0" fontId="29" fillId="0" borderId="28" xfId="0" applyFont="1" applyBorder="1" applyAlignment="1">
      <alignment horizontal="left" vertical="top" wrapText="1"/>
    </xf>
    <xf numFmtId="8" fontId="29" fillId="0" borderId="21" xfId="0" applyNumberFormat="1" applyFont="1" applyBorder="1" applyAlignment="1">
      <alignment horizontal="center" vertical="top"/>
    </xf>
    <xf numFmtId="8" fontId="29" fillId="0" borderId="17" xfId="0" applyNumberFormat="1" applyFont="1" applyBorder="1" applyAlignment="1">
      <alignment horizontal="center" vertical="top"/>
    </xf>
    <xf numFmtId="0" fontId="29" fillId="0" borderId="21" xfId="0" applyFont="1" applyBorder="1" applyAlignment="1">
      <alignment horizontal="left" vertical="top" wrapText="1"/>
    </xf>
    <xf numFmtId="0" fontId="29" fillId="0" borderId="17" xfId="0" applyFont="1" applyBorder="1" applyAlignment="1">
      <alignment horizontal="left" vertical="top" wrapText="1"/>
    </xf>
    <xf numFmtId="0" fontId="29" fillId="0" borderId="21" xfId="0" applyFont="1" applyBorder="1" applyAlignment="1">
      <alignment horizontal="left" vertical="top" wrapText="1" indent="1"/>
    </xf>
    <xf numFmtId="0" fontId="29" fillId="0" borderId="17" xfId="0" applyFont="1" applyBorder="1" applyAlignment="1">
      <alignment horizontal="left" vertical="top" wrapText="1" indent="1"/>
    </xf>
    <xf numFmtId="0" fontId="2" fillId="0" borderId="40" xfId="0" applyFont="1" applyBorder="1" applyAlignment="1">
      <alignment horizontal="left" vertical="top"/>
    </xf>
    <xf numFmtId="0" fontId="28" fillId="2" borderId="21" xfId="0" applyFont="1" applyFill="1" applyBorder="1" applyAlignment="1">
      <alignment horizontal="center" vertical="top" wrapText="1"/>
    </xf>
    <xf numFmtId="0" fontId="28" fillId="2" borderId="17" xfId="0" applyFont="1" applyFill="1" applyBorder="1" applyAlignment="1">
      <alignment horizontal="center" vertical="top" wrapText="1"/>
    </xf>
    <xf numFmtId="8" fontId="29" fillId="9" borderId="38" xfId="0" applyNumberFormat="1" applyFont="1" applyFill="1" applyBorder="1" applyAlignment="1">
      <alignment horizontal="center" vertical="top"/>
    </xf>
    <xf numFmtId="8" fontId="29" fillId="9" borderId="39" xfId="0" applyNumberFormat="1" applyFont="1" applyFill="1" applyBorder="1" applyAlignment="1">
      <alignment horizontal="center" vertical="top"/>
    </xf>
    <xf numFmtId="8" fontId="29" fillId="9" borderId="28" xfId="0" applyNumberFormat="1" applyFont="1" applyFill="1" applyBorder="1" applyAlignment="1">
      <alignment horizontal="center" vertical="top"/>
    </xf>
    <xf numFmtId="0" fontId="29" fillId="0" borderId="21"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22" xfId="0" applyFont="1" applyBorder="1" applyAlignment="1">
      <alignment horizontal="left" vertical="top" wrapText="1"/>
    </xf>
    <xf numFmtId="0" fontId="29" fillId="0" borderId="29" xfId="0" applyFont="1" applyBorder="1" applyAlignment="1">
      <alignment horizontal="left" vertical="top" wrapText="1"/>
    </xf>
    <xf numFmtId="0" fontId="29" fillId="0" borderId="34" xfId="0" applyFont="1" applyBorder="1" applyAlignment="1">
      <alignment horizontal="left" vertical="top" wrapText="1"/>
    </xf>
    <xf numFmtId="0" fontId="29" fillId="0" borderId="35" xfId="0" applyFont="1" applyBorder="1" applyAlignment="1">
      <alignment horizontal="left" vertical="top" wrapText="1"/>
    </xf>
    <xf numFmtId="0" fontId="29" fillId="0" borderId="36" xfId="0" applyFont="1" applyBorder="1" applyAlignment="1">
      <alignment horizontal="left" vertical="top" wrapText="1"/>
    </xf>
    <xf numFmtId="0" fontId="29" fillId="0" borderId="37" xfId="0" applyFont="1" applyBorder="1" applyAlignment="1">
      <alignment horizontal="left" vertical="top" wrapText="1"/>
    </xf>
    <xf numFmtId="0" fontId="7" fillId="0" borderId="2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4" xfId="0" applyFont="1" applyBorder="1" applyAlignment="1">
      <alignment horizontal="center" vertical="center" wrapText="1"/>
    </xf>
    <xf numFmtId="0" fontId="26" fillId="3" borderId="38" xfId="0" applyFont="1" applyFill="1" applyBorder="1" applyAlignment="1">
      <alignment horizontal="left" vertical="top" wrapText="1"/>
    </xf>
    <xf numFmtId="0" fontId="26" fillId="3" borderId="39" xfId="0" applyFont="1" applyFill="1" applyBorder="1" applyAlignment="1">
      <alignment horizontal="left" vertical="top" wrapText="1"/>
    </xf>
    <xf numFmtId="0" fontId="26" fillId="3" borderId="28" xfId="0" applyFont="1" applyFill="1" applyBorder="1" applyAlignment="1">
      <alignment horizontal="left" vertical="top" wrapText="1"/>
    </xf>
    <xf numFmtId="0" fontId="2" fillId="0" borderId="40" xfId="0" applyFont="1" applyBorder="1" applyAlignment="1">
      <alignment horizontal="center" vertical="top"/>
    </xf>
    <xf numFmtId="0" fontId="2" fillId="0" borderId="0" xfId="0" applyFont="1" applyAlignment="1">
      <alignment horizontal="center" vertical="top"/>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29" fillId="0" borderId="38" xfId="0" applyFont="1" applyBorder="1" applyAlignment="1">
      <alignment vertical="top" wrapText="1"/>
    </xf>
    <xf numFmtId="0" fontId="29" fillId="0" borderId="39" xfId="0" applyFont="1" applyBorder="1" applyAlignment="1">
      <alignment vertical="top" wrapText="1"/>
    </xf>
    <xf numFmtId="0" fontId="29" fillId="0" borderId="28" xfId="0" applyFont="1" applyBorder="1" applyAlignment="1">
      <alignment vertical="top" wrapText="1"/>
    </xf>
    <xf numFmtId="0" fontId="28" fillId="3" borderId="22" xfId="0" applyFont="1" applyFill="1" applyBorder="1" applyAlignment="1">
      <alignment horizontal="left" vertical="top" wrapText="1"/>
    </xf>
    <xf numFmtId="0" fontId="28" fillId="3" borderId="29" xfId="0" applyFont="1" applyFill="1" applyBorder="1" applyAlignment="1">
      <alignment horizontal="left" vertical="top" wrapText="1"/>
    </xf>
    <xf numFmtId="0" fontId="28" fillId="3" borderId="34" xfId="0" applyFont="1" applyFill="1" applyBorder="1" applyAlignment="1">
      <alignment horizontal="left" vertical="top" wrapText="1"/>
    </xf>
    <xf numFmtId="0" fontId="28" fillId="3" borderId="35" xfId="0" applyFont="1" applyFill="1" applyBorder="1" applyAlignment="1">
      <alignment horizontal="left" vertical="top" wrapText="1"/>
    </xf>
    <xf numFmtId="0" fontId="28" fillId="3" borderId="36" xfId="0" applyFont="1" applyFill="1" applyBorder="1" applyAlignment="1">
      <alignment horizontal="left" vertical="top" wrapText="1"/>
    </xf>
    <xf numFmtId="0" fontId="28" fillId="3" borderId="37" xfId="0" applyFont="1" applyFill="1" applyBorder="1" applyAlignment="1">
      <alignment horizontal="left" vertical="top" wrapText="1"/>
    </xf>
    <xf numFmtId="0" fontId="29" fillId="0" borderId="38" xfId="0" applyFont="1" applyBorder="1" applyAlignment="1">
      <alignment horizontal="center" vertical="top"/>
    </xf>
    <xf numFmtId="0" fontId="29" fillId="0" borderId="39" xfId="0" applyFont="1" applyBorder="1" applyAlignment="1">
      <alignment horizontal="center" vertical="top"/>
    </xf>
    <xf numFmtId="0" fontId="29" fillId="0" borderId="28" xfId="0" applyFont="1" applyBorder="1" applyAlignment="1">
      <alignment horizontal="center" vertical="top"/>
    </xf>
    <xf numFmtId="8" fontId="29" fillId="0" borderId="38" xfId="0" applyNumberFormat="1" applyFont="1" applyBorder="1" applyAlignment="1">
      <alignment horizontal="center" vertical="top" wrapText="1"/>
    </xf>
    <xf numFmtId="8" fontId="29" fillId="0" borderId="39" xfId="0" applyNumberFormat="1" applyFont="1" applyBorder="1" applyAlignment="1">
      <alignment horizontal="center" vertical="top" wrapText="1"/>
    </xf>
    <xf numFmtId="8" fontId="29" fillId="0" borderId="28" xfId="0" applyNumberFormat="1" applyFont="1" applyBorder="1" applyAlignment="1">
      <alignment horizontal="center" vertical="top" wrapText="1"/>
    </xf>
    <xf numFmtId="6" fontId="29" fillId="0" borderId="38" xfId="0" applyNumberFormat="1" applyFont="1" applyBorder="1" applyAlignment="1">
      <alignment horizontal="center" vertical="top" wrapText="1"/>
    </xf>
    <xf numFmtId="6" fontId="29" fillId="0" borderId="39" xfId="0" applyNumberFormat="1" applyFont="1" applyBorder="1" applyAlignment="1">
      <alignment horizontal="center" vertical="top" wrapText="1"/>
    </xf>
    <xf numFmtId="6" fontId="29" fillId="0" borderId="28" xfId="0" applyNumberFormat="1" applyFont="1" applyBorder="1" applyAlignment="1">
      <alignment horizontal="center" vertical="top" wrapText="1"/>
    </xf>
    <xf numFmtId="0" fontId="4" fillId="0" borderId="8" xfId="0" applyFont="1" applyBorder="1" applyAlignment="1">
      <alignment horizontal="center" vertical="top" wrapText="1"/>
    </xf>
    <xf numFmtId="0" fontId="4" fillId="0" borderId="6" xfId="0" applyFont="1" applyBorder="1" applyAlignment="1">
      <alignment horizontal="center" vertical="top" wrapText="1"/>
    </xf>
    <xf numFmtId="8" fontId="5" fillId="0" borderId="4" xfId="0" applyNumberFormat="1" applyFont="1" applyBorder="1" applyAlignment="1">
      <alignment horizontal="right" vertical="top" indent="10"/>
    </xf>
    <xf numFmtId="8" fontId="5" fillId="0" borderId="3" xfId="0" applyNumberFormat="1" applyFont="1" applyBorder="1" applyAlignment="1">
      <alignment horizontal="right" vertical="top" indent="10"/>
    </xf>
    <xf numFmtId="8" fontId="5" fillId="0" borderId="9" xfId="0" applyNumberFormat="1" applyFont="1" applyBorder="1" applyAlignment="1">
      <alignment horizontal="right" vertical="top" indent="10"/>
    </xf>
    <xf numFmtId="8" fontId="5" fillId="0" borderId="2" xfId="0" applyNumberFormat="1" applyFont="1" applyBorder="1" applyAlignment="1">
      <alignment horizontal="right" vertical="top" indent="10"/>
    </xf>
    <xf numFmtId="8" fontId="5" fillId="0" borderId="1" xfId="0" applyNumberFormat="1" applyFont="1" applyBorder="1" applyAlignment="1">
      <alignment horizontal="right" vertical="top" indent="10"/>
    </xf>
    <xf numFmtId="8" fontId="5" fillId="0" borderId="7" xfId="0" applyNumberFormat="1" applyFont="1" applyBorder="1" applyAlignment="1">
      <alignment horizontal="right" vertical="top" indent="10"/>
    </xf>
    <xf numFmtId="0" fontId="2" fillId="0" borderId="5" xfId="0" applyFont="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orien.deaton@ncagr.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895C7-7246-4ACA-AE13-1C88C51FC2B5}">
  <dimension ref="A1:A24"/>
  <sheetViews>
    <sheetView showGridLines="0" workbookViewId="0">
      <selection activeCell="A4" sqref="A4"/>
    </sheetView>
  </sheetViews>
  <sheetFormatPr defaultRowHeight="14.4" x14ac:dyDescent="0.3"/>
  <cols>
    <col min="1" max="1" width="88.88671875" customWidth="1"/>
  </cols>
  <sheetData>
    <row r="1" spans="1:1" ht="21" x14ac:dyDescent="0.3">
      <c r="A1" s="97" t="s">
        <v>531</v>
      </c>
    </row>
    <row r="2" spans="1:1" ht="21" x14ac:dyDescent="0.3">
      <c r="A2" s="97" t="s">
        <v>524</v>
      </c>
    </row>
    <row r="4" spans="1:1" ht="18" x14ac:dyDescent="0.35">
      <c r="A4" s="98" t="s">
        <v>532</v>
      </c>
    </row>
    <row r="5" spans="1:1" ht="18" x14ac:dyDescent="0.35">
      <c r="A5" s="98"/>
    </row>
    <row r="6" spans="1:1" ht="18" x14ac:dyDescent="0.35">
      <c r="A6" s="98" t="s">
        <v>525</v>
      </c>
    </row>
    <row r="7" spans="1:1" ht="18" x14ac:dyDescent="0.35">
      <c r="A7" s="98" t="s">
        <v>526</v>
      </c>
    </row>
    <row r="8" spans="1:1" ht="18" x14ac:dyDescent="0.35">
      <c r="A8" s="98"/>
    </row>
    <row r="9" spans="1:1" ht="18" x14ac:dyDescent="0.35">
      <c r="A9" s="98" t="s">
        <v>527</v>
      </c>
    </row>
    <row r="10" spans="1:1" ht="18" x14ac:dyDescent="0.35">
      <c r="A10" s="98"/>
    </row>
    <row r="11" spans="1:1" ht="18" x14ac:dyDescent="0.35">
      <c r="A11" s="98" t="s">
        <v>528</v>
      </c>
    </row>
    <row r="12" spans="1:1" ht="18" x14ac:dyDescent="0.35">
      <c r="A12" s="98"/>
    </row>
    <row r="13" spans="1:1" ht="18" x14ac:dyDescent="0.35">
      <c r="A13" s="98" t="s">
        <v>548</v>
      </c>
    </row>
    <row r="14" spans="1:1" ht="18" x14ac:dyDescent="0.35">
      <c r="A14" s="98"/>
    </row>
    <row r="15" spans="1:1" ht="18" x14ac:dyDescent="0.35">
      <c r="A15" s="98" t="s">
        <v>543</v>
      </c>
    </row>
    <row r="16" spans="1:1" ht="18" x14ac:dyDescent="0.35">
      <c r="A16" s="98"/>
    </row>
    <row r="17" spans="1:1" ht="18" x14ac:dyDescent="0.35">
      <c r="A17" s="98" t="s">
        <v>533</v>
      </c>
    </row>
    <row r="19" spans="1:1" ht="18" x14ac:dyDescent="0.35">
      <c r="A19" s="98" t="s">
        <v>534</v>
      </c>
    </row>
    <row r="23" spans="1:1" x14ac:dyDescent="0.3">
      <c r="A23" t="s">
        <v>529</v>
      </c>
    </row>
    <row r="24" spans="1:1" x14ac:dyDescent="0.3">
      <c r="A24" s="99" t="s">
        <v>530</v>
      </c>
    </row>
  </sheetData>
  <hyperlinks>
    <hyperlink ref="A24" r:id="rId1" xr:uid="{7B1189F8-C0D9-4ED6-AF2C-6DA8D82023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71CD5-D6BF-48E6-8024-1019175AB09A}">
  <dimension ref="A1:J39"/>
  <sheetViews>
    <sheetView showGridLines="0" tabSelected="1" workbookViewId="0">
      <selection activeCell="A2" sqref="A2"/>
    </sheetView>
  </sheetViews>
  <sheetFormatPr defaultRowHeight="14.4" x14ac:dyDescent="0.3"/>
  <cols>
    <col min="1" max="1" width="84" customWidth="1"/>
    <col min="2" max="2" width="9.44140625" style="23" customWidth="1"/>
    <col min="3" max="3" width="9.5546875" style="23" customWidth="1"/>
    <col min="4" max="4" width="17" style="23" customWidth="1"/>
    <col min="5" max="5" width="18.109375" style="23" customWidth="1"/>
    <col min="6" max="6" width="7.88671875" style="23" hidden="1" customWidth="1"/>
    <col min="7" max="7" width="42.33203125" hidden="1" customWidth="1"/>
    <col min="8" max="8" width="8.109375" hidden="1" customWidth="1"/>
    <col min="9" max="9" width="9.21875" hidden="1" customWidth="1"/>
    <col min="10" max="10" width="7.21875" hidden="1" customWidth="1"/>
    <col min="11" max="11" width="8.88671875" customWidth="1"/>
  </cols>
  <sheetData>
    <row r="1" spans="1:10" ht="21.6" thickBot="1" x14ac:dyDescent="0.45">
      <c r="A1" s="135" t="s">
        <v>523</v>
      </c>
      <c r="B1" s="121"/>
      <c r="F1" t="str" cm="1">
        <f t="array" ref="F1:F14">Data!F2:F15</f>
        <v/>
      </c>
      <c r="G1" t="str" cm="1">
        <f t="array" ref="G1:G14">Data!G2:G15</f>
        <v/>
      </c>
      <c r="H1" t="str" cm="1">
        <f t="array" ref="H1:H14">Data!H2:H15</f>
        <v/>
      </c>
      <c r="I1" t="str" cm="1">
        <f t="array" ref="I1:I14">Data!I2:I15</f>
        <v/>
      </c>
      <c r="J1" t="str" cm="1">
        <f t="array" ref="J1:J14">Data!J2:J15</f>
        <v/>
      </c>
    </row>
    <row r="2" spans="1:10" ht="15" customHeight="1" x14ac:dyDescent="0.3">
      <c r="A2" s="137" t="s">
        <v>572</v>
      </c>
      <c r="C2" s="115"/>
      <c r="D2" s="116"/>
      <c r="F2">
        <v>0</v>
      </c>
      <c r="G2">
        <v>0</v>
      </c>
      <c r="H2">
        <v>0</v>
      </c>
      <c r="I2">
        <v>0</v>
      </c>
      <c r="J2">
        <v>0</v>
      </c>
    </row>
    <row r="3" spans="1:10" ht="15" customHeight="1" x14ac:dyDescent="0.3">
      <c r="A3" s="138" t="s">
        <v>571</v>
      </c>
      <c r="C3" s="115"/>
      <c r="D3" s="116"/>
      <c r="F3">
        <v>0</v>
      </c>
      <c r="G3">
        <v>0</v>
      </c>
      <c r="H3">
        <v>0</v>
      </c>
      <c r="I3">
        <v>0</v>
      </c>
      <c r="J3">
        <v>0</v>
      </c>
    </row>
    <row r="4" spans="1:10" ht="15" customHeight="1" x14ac:dyDescent="0.3">
      <c r="A4" s="138" t="s">
        <v>573</v>
      </c>
      <c r="C4" s="115"/>
      <c r="D4" s="116"/>
      <c r="F4">
        <v>0</v>
      </c>
      <c r="G4">
        <v>0</v>
      </c>
      <c r="H4">
        <v>0</v>
      </c>
      <c r="I4">
        <v>0</v>
      </c>
      <c r="J4">
        <v>0</v>
      </c>
    </row>
    <row r="5" spans="1:10" ht="16.2" thickBot="1" x14ac:dyDescent="0.35">
      <c r="A5" s="139" t="s">
        <v>574</v>
      </c>
      <c r="C5" s="117"/>
      <c r="D5" s="118"/>
      <c r="F5">
        <v>0</v>
      </c>
      <c r="G5">
        <v>0</v>
      </c>
      <c r="H5">
        <v>0</v>
      </c>
      <c r="I5">
        <v>0</v>
      </c>
      <c r="J5">
        <v>0</v>
      </c>
    </row>
    <row r="6" spans="1:10" ht="15" customHeight="1" x14ac:dyDescent="0.4">
      <c r="A6" s="136"/>
      <c r="B6" s="122"/>
      <c r="E6" s="82"/>
      <c r="F6">
        <v>0</v>
      </c>
      <c r="G6">
        <v>0</v>
      </c>
      <c r="H6">
        <v>0</v>
      </c>
      <c r="I6">
        <v>0</v>
      </c>
      <c r="J6">
        <v>0</v>
      </c>
    </row>
    <row r="7" spans="1:10" s="30" customFormat="1" ht="16.2" thickBot="1" x14ac:dyDescent="0.35">
      <c r="A7" s="95" t="s">
        <v>536</v>
      </c>
      <c r="B7" s="95" t="s">
        <v>415</v>
      </c>
      <c r="C7" s="95" t="s">
        <v>428</v>
      </c>
      <c r="D7" s="95" t="s">
        <v>539</v>
      </c>
      <c r="F7">
        <v>0</v>
      </c>
      <c r="G7" s="30">
        <v>0</v>
      </c>
      <c r="H7" s="30">
        <v>0</v>
      </c>
      <c r="I7" s="30">
        <v>0</v>
      </c>
      <c r="J7" s="30">
        <v>0</v>
      </c>
    </row>
    <row r="8" spans="1:10" x14ac:dyDescent="0.3">
      <c r="A8" s="91" cm="1">
        <f t="array" ref="A8:A21">_xlfn._xlws.FILTER(G1:G15,F1:F15=0)</f>
        <v>0</v>
      </c>
      <c r="B8" s="108" cm="1">
        <f t="array" ref="B8:B21">_xlfn._xlws.FILTER(J1:J15,F1:F15=0)</f>
        <v>0</v>
      </c>
      <c r="C8" s="108" cm="1">
        <f t="array" ref="C8:C21">_xlfn._xlws.FILTER(Data!H2:H16,Data!F2:F16=0)</f>
        <v>0</v>
      </c>
      <c r="D8" s="119" cm="1">
        <f t="array" ref="D8:D21">_xlfn._xlws.FILTER(I1:I15,F1:F15=0)</f>
        <v>0</v>
      </c>
      <c r="F8">
        <v>0</v>
      </c>
      <c r="G8" s="58">
        <v>0</v>
      </c>
      <c r="H8">
        <v>0</v>
      </c>
      <c r="I8">
        <v>0</v>
      </c>
      <c r="J8">
        <v>0</v>
      </c>
    </row>
    <row r="9" spans="1:10" ht="15.6" x14ac:dyDescent="0.3">
      <c r="A9" s="91">
        <v>0</v>
      </c>
      <c r="B9" s="108">
        <v>0</v>
      </c>
      <c r="C9" s="107">
        <v>0</v>
      </c>
      <c r="D9" s="120">
        <v>0</v>
      </c>
      <c r="E9" s="87"/>
      <c r="F9">
        <v>0</v>
      </c>
      <c r="G9">
        <v>0</v>
      </c>
      <c r="H9">
        <v>0</v>
      </c>
      <c r="I9">
        <v>0</v>
      </c>
      <c r="J9">
        <v>0</v>
      </c>
    </row>
    <row r="10" spans="1:10" ht="15.6" x14ac:dyDescent="0.3">
      <c r="A10" s="91">
        <v>0</v>
      </c>
      <c r="B10" s="108">
        <v>0</v>
      </c>
      <c r="C10" s="107">
        <v>0</v>
      </c>
      <c r="D10" s="120">
        <v>0</v>
      </c>
      <c r="E10" s="83"/>
      <c r="F10">
        <v>0</v>
      </c>
      <c r="G10">
        <v>0</v>
      </c>
      <c r="H10">
        <v>0</v>
      </c>
      <c r="I10">
        <v>0</v>
      </c>
      <c r="J10">
        <v>0</v>
      </c>
    </row>
    <row r="11" spans="1:10" ht="15.6" x14ac:dyDescent="0.3">
      <c r="A11" s="91">
        <v>0</v>
      </c>
      <c r="B11" s="108">
        <v>0</v>
      </c>
      <c r="C11" s="107">
        <v>0</v>
      </c>
      <c r="D11" s="120">
        <v>0</v>
      </c>
      <c r="E11" s="83"/>
      <c r="F11">
        <v>0</v>
      </c>
      <c r="G11">
        <v>0</v>
      </c>
      <c r="H11">
        <v>0</v>
      </c>
      <c r="I11">
        <v>0</v>
      </c>
      <c r="J11">
        <v>0</v>
      </c>
    </row>
    <row r="12" spans="1:10" ht="15.6" x14ac:dyDescent="0.3">
      <c r="A12" s="91">
        <v>0</v>
      </c>
      <c r="B12" s="108">
        <v>0</v>
      </c>
      <c r="C12" s="107">
        <v>0</v>
      </c>
      <c r="D12" s="120">
        <v>0</v>
      </c>
      <c r="E12" s="83"/>
      <c r="F12">
        <v>0</v>
      </c>
      <c r="G12">
        <v>0</v>
      </c>
      <c r="H12">
        <v>0</v>
      </c>
      <c r="I12">
        <v>0</v>
      </c>
      <c r="J12">
        <v>0</v>
      </c>
    </row>
    <row r="13" spans="1:10" ht="15.6" x14ac:dyDescent="0.3">
      <c r="A13" s="91">
        <v>0</v>
      </c>
      <c r="B13" s="108">
        <v>0</v>
      </c>
      <c r="C13" s="107">
        <v>0</v>
      </c>
      <c r="D13" s="120">
        <v>0</v>
      </c>
      <c r="E13" s="83"/>
      <c r="F13">
        <v>0</v>
      </c>
      <c r="G13">
        <v>0</v>
      </c>
      <c r="H13">
        <v>0</v>
      </c>
      <c r="I13">
        <v>0</v>
      </c>
      <c r="J13">
        <v>0</v>
      </c>
    </row>
    <row r="14" spans="1:10" ht="15.6" x14ac:dyDescent="0.3">
      <c r="A14" s="91">
        <v>0</v>
      </c>
      <c r="B14" s="108">
        <v>0</v>
      </c>
      <c r="C14" s="107">
        <v>0</v>
      </c>
      <c r="D14" s="120">
        <v>0</v>
      </c>
      <c r="E14" s="83"/>
      <c r="F14">
        <v>0</v>
      </c>
      <c r="G14">
        <v>0</v>
      </c>
      <c r="H14">
        <v>0</v>
      </c>
      <c r="I14">
        <v>0</v>
      </c>
      <c r="J14">
        <v>0</v>
      </c>
    </row>
    <row r="15" spans="1:10" ht="15.6" x14ac:dyDescent="0.3">
      <c r="A15" s="91">
        <v>0</v>
      </c>
      <c r="B15" s="108">
        <v>0</v>
      </c>
      <c r="C15" s="107">
        <v>0</v>
      </c>
      <c r="D15" s="120">
        <v>0</v>
      </c>
      <c r="E15" s="83"/>
      <c r="F15"/>
    </row>
    <row r="16" spans="1:10" ht="15.6" x14ac:dyDescent="0.3">
      <c r="A16" s="91">
        <v>0</v>
      </c>
      <c r="B16" s="108">
        <v>0</v>
      </c>
      <c r="C16" s="107">
        <v>0</v>
      </c>
      <c r="D16" s="120">
        <v>0</v>
      </c>
      <c r="E16" s="83"/>
      <c r="F16"/>
    </row>
    <row r="17" spans="1:6" ht="15.6" x14ac:dyDescent="0.3">
      <c r="A17" s="91">
        <v>0</v>
      </c>
      <c r="B17" s="108">
        <v>0</v>
      </c>
      <c r="C17" s="107">
        <v>0</v>
      </c>
      <c r="D17" s="120">
        <v>0</v>
      </c>
      <c r="E17" s="83"/>
      <c r="F17" s="83"/>
    </row>
    <row r="18" spans="1:6" ht="18" x14ac:dyDescent="0.35">
      <c r="A18" s="91">
        <v>0</v>
      </c>
      <c r="B18" s="108">
        <v>0</v>
      </c>
      <c r="C18" s="107">
        <v>0</v>
      </c>
      <c r="D18" s="120">
        <v>0</v>
      </c>
      <c r="E18" s="84"/>
      <c r="F18" s="84"/>
    </row>
    <row r="19" spans="1:6" ht="15.6" x14ac:dyDescent="0.3">
      <c r="A19" s="91">
        <v>0</v>
      </c>
      <c r="B19" s="108">
        <v>0</v>
      </c>
      <c r="C19" s="107">
        <v>0</v>
      </c>
      <c r="D19" s="120">
        <v>0</v>
      </c>
    </row>
    <row r="20" spans="1:6" ht="15.6" x14ac:dyDescent="0.3">
      <c r="A20" s="91">
        <v>0</v>
      </c>
      <c r="B20" s="108">
        <v>0</v>
      </c>
      <c r="C20" s="107">
        <v>0</v>
      </c>
      <c r="D20" s="120">
        <v>0</v>
      </c>
    </row>
    <row r="21" spans="1:6" ht="15.6" x14ac:dyDescent="0.3">
      <c r="A21" s="91">
        <v>0</v>
      </c>
      <c r="B21" s="108">
        <v>0</v>
      </c>
      <c r="C21" s="107">
        <v>0</v>
      </c>
      <c r="D21" s="120">
        <v>0</v>
      </c>
    </row>
    <row r="22" spans="1:6" ht="15.6" x14ac:dyDescent="0.3">
      <c r="A22" s="91"/>
      <c r="B22" s="108"/>
      <c r="C22" s="107"/>
      <c r="D22" s="120"/>
    </row>
    <row r="23" spans="1:6" ht="15.6" x14ac:dyDescent="0.3">
      <c r="A23" s="111"/>
      <c r="B23" s="123"/>
      <c r="C23" s="103" t="s">
        <v>537</v>
      </c>
      <c r="D23" s="44">
        <f>SUM(D8:D22)</f>
        <v>0</v>
      </c>
    </row>
    <row r="24" spans="1:6" ht="15.6" x14ac:dyDescent="0.3">
      <c r="A24" s="111" t="s">
        <v>542</v>
      </c>
      <c r="B24" s="123"/>
      <c r="C24" s="134">
        <v>75</v>
      </c>
      <c r="D24" s="112" cm="1">
        <f t="array" ref="D24">_xlfn.IFS(C24=75,D23*0.75,C24=90,D23*0.9,C24=30,D23*0.3)</f>
        <v>0</v>
      </c>
    </row>
    <row r="25" spans="1:6" ht="12" customHeight="1" x14ac:dyDescent="0.3">
      <c r="A25" s="111"/>
      <c r="B25" s="123"/>
      <c r="C25" s="114"/>
      <c r="D25" s="113"/>
    </row>
    <row r="26" spans="1:6" ht="16.2" thickBot="1" x14ac:dyDescent="0.35">
      <c r="A26" s="104" t="s">
        <v>535</v>
      </c>
      <c r="B26" s="104" t="s">
        <v>415</v>
      </c>
      <c r="C26" s="100" t="s">
        <v>428</v>
      </c>
      <c r="D26" s="101" t="s">
        <v>539</v>
      </c>
    </row>
    <row r="27" spans="1:6" ht="15.6" x14ac:dyDescent="0.3">
      <c r="A27" s="91" t="str" cm="1">
        <f t="array" ref="A27">_xlfn._xlws.FILTER(G1:G14,F1:F14=1,"")</f>
        <v/>
      </c>
      <c r="B27" s="107" t="e" cm="1" vm="1">
        <f t="array" ref="B27">_xlfn._xlws.FILTER(_xlfn.ANCHORARRAY(J1),_xlfn.ANCHORARRAY(F1)=1)</f>
        <v>#VALUE!</v>
      </c>
      <c r="C27" s="107" t="str" cm="1">
        <f t="array" ref="C27">_xlfn._xlws.FILTER(H1:H15,F1:F15=1,"")</f>
        <v/>
      </c>
      <c r="D27" s="92" t="str" cm="1">
        <f t="array" ref="D27">_xlfn._xlws.FILTER(_xlfn.ANCHORARRAY(I1),_xlfn.ANCHORARRAY(F1)=1,"")</f>
        <v/>
      </c>
    </row>
    <row r="28" spans="1:6" ht="15.6" x14ac:dyDescent="0.3">
      <c r="A28" s="91"/>
      <c r="B28" s="107"/>
      <c r="C28" s="107"/>
      <c r="D28" s="44"/>
    </row>
    <row r="29" spans="1:6" ht="15.6" x14ac:dyDescent="0.3">
      <c r="A29" s="91"/>
      <c r="B29" s="107"/>
      <c r="C29" s="107"/>
      <c r="D29" s="44"/>
    </row>
    <row r="30" spans="1:6" ht="15.6" x14ac:dyDescent="0.3">
      <c r="B30" s="124"/>
      <c r="C30" s="103" t="s">
        <v>537</v>
      </c>
      <c r="D30" s="110">
        <f>SUM(D27:D29)</f>
        <v>0</v>
      </c>
    </row>
    <row r="31" spans="1:6" ht="15" thickBot="1" x14ac:dyDescent="0.35">
      <c r="B31" s="125"/>
    </row>
    <row r="32" spans="1:6" ht="18.600000000000001" thickBot="1" x14ac:dyDescent="0.4">
      <c r="B32" s="222" t="s">
        <v>538</v>
      </c>
      <c r="C32" s="223"/>
      <c r="D32" s="109">
        <f>D30+D24</f>
        <v>0</v>
      </c>
    </row>
    <row r="37" spans="1:1" x14ac:dyDescent="0.3">
      <c r="A37" s="220" t="s">
        <v>546</v>
      </c>
    </row>
    <row r="38" spans="1:1" x14ac:dyDescent="0.3">
      <c r="A38" s="221"/>
    </row>
    <row r="39" spans="1:1" x14ac:dyDescent="0.3">
      <c r="A39" s="221"/>
    </row>
  </sheetData>
  <sheetProtection sheet="1" selectLockedCells="1"/>
  <mergeCells count="2">
    <mergeCell ref="A37:A39"/>
    <mergeCell ref="B32:C32"/>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4FD3F14-3F88-4E3B-BFB0-E0E265CF7533}">
          <x14:formula1>
            <xm:f>Data!$K$7:$K$9</xm:f>
          </x14:formula1>
          <xm:sqref>C24</xm:sqref>
        </x14:dataValidation>
        <x14:dataValidation type="list" allowBlank="1" showInputMessage="1" showErrorMessage="1" promptTitle="BMPs" xr:uid="{A91C8CA1-6F04-46AA-B1A3-0E7F6DD9F626}">
          <x14:formula1>
            <xm:f>Data!$M$1:$M$11</xm:f>
          </x14:formula1>
          <xm:sqref>A6:B6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B5CA8-2853-40A2-B3C9-F567CA46049F}">
  <dimension ref="A1:M458"/>
  <sheetViews>
    <sheetView workbookViewId="0">
      <selection activeCell="J5" sqref="J5"/>
    </sheetView>
  </sheetViews>
  <sheetFormatPr defaultRowHeight="14.4" x14ac:dyDescent="0.3"/>
  <cols>
    <col min="1" max="1" width="53.6640625" customWidth="1"/>
    <col min="3" max="3" width="8.88671875" style="23"/>
    <col min="4" max="4" width="13.33203125" style="23" customWidth="1"/>
    <col min="5" max="5" width="8.44140625" style="23" customWidth="1"/>
    <col min="6" max="6" width="20.21875" customWidth="1"/>
    <col min="7" max="7" width="49" customWidth="1"/>
    <col min="8" max="8" width="13.5546875" customWidth="1"/>
    <col min="9" max="9" width="16.88671875" bestFit="1" customWidth="1"/>
    <col min="10" max="10" width="19" customWidth="1"/>
    <col min="13" max="13" width="43.88671875" customWidth="1"/>
  </cols>
  <sheetData>
    <row r="1" spans="1:13" x14ac:dyDescent="0.3">
      <c r="A1" s="69" t="s">
        <v>81</v>
      </c>
      <c r="B1" s="69" t="s">
        <v>80</v>
      </c>
      <c r="C1" s="85" t="s">
        <v>415</v>
      </c>
      <c r="D1" s="85" t="s">
        <v>429</v>
      </c>
      <c r="E1" s="30" t="s">
        <v>675</v>
      </c>
      <c r="F1" s="30" t="s">
        <v>674</v>
      </c>
      <c r="G1" s="30" t="s">
        <v>427</v>
      </c>
      <c r="H1" s="30" t="s">
        <v>520</v>
      </c>
      <c r="I1" s="30" t="s">
        <v>540</v>
      </c>
      <c r="J1" s="30" t="s">
        <v>547</v>
      </c>
      <c r="K1">
        <v>457</v>
      </c>
    </row>
    <row r="2" spans="1:13" ht="15.6" x14ac:dyDescent="0.3">
      <c r="A2" s="68" t="s">
        <v>430</v>
      </c>
      <c r="B2" s="61" t="s">
        <v>150</v>
      </c>
      <c r="C2" s="23">
        <f>'Agrichemical Pollution Prev.'!H4</f>
        <v>0</v>
      </c>
      <c r="D2" s="86">
        <f>'Agrichemical Pollution Prev.'!I4</f>
        <v>0</v>
      </c>
      <c r="E2" s="26">
        <v>1</v>
      </c>
      <c r="F2" s="93" t="str" cm="1">
        <f t="array" ref="F2">_xlfn._xlws.FILTER(E2:E458,D2:D458&gt;0,"")</f>
        <v/>
      </c>
      <c r="G2" s="93" t="str" cm="1">
        <f t="array" ref="G2">_xlfn._xlws.FILTER(A2:A458,C2:C458&gt;0,"")</f>
        <v/>
      </c>
      <c r="H2" s="94" t="str" cm="1">
        <f t="array" ref="H2">_xlfn._xlws.FILTER(B2:B458,C2:C458&gt;0,"")</f>
        <v/>
      </c>
      <c r="I2" s="93" t="str" cm="1">
        <f t="array" ref="I2">_xlfn._xlws.FILTER(D2:D458,C2:C458&gt;0,"")</f>
        <v/>
      </c>
      <c r="J2" s="93" t="str" cm="1">
        <f t="array" ref="J2">_xlfn._xlws.FILTER(C2:C458,C2:C458&gt;0,"")</f>
        <v/>
      </c>
      <c r="M2" s="105" t="s">
        <v>541</v>
      </c>
    </row>
    <row r="3" spans="1:13" ht="15.6" x14ac:dyDescent="0.3">
      <c r="A3" s="62" t="s">
        <v>435</v>
      </c>
      <c r="B3" s="11" t="s">
        <v>150</v>
      </c>
      <c r="C3" s="23">
        <f>'Agrichemical Pollution Prev.'!H5</f>
        <v>0</v>
      </c>
      <c r="D3" s="86">
        <f>'Agrichemical Pollution Prev.'!I5</f>
        <v>0</v>
      </c>
      <c r="E3" s="26">
        <v>1</v>
      </c>
      <c r="H3" s="23"/>
      <c r="M3" s="105"/>
    </row>
    <row r="4" spans="1:13" ht="15.6" x14ac:dyDescent="0.3">
      <c r="A4" s="62" t="s">
        <v>431</v>
      </c>
      <c r="B4" s="11" t="s">
        <v>6</v>
      </c>
      <c r="C4" s="23">
        <f>'Agrichemical Pollution Prev.'!H6</f>
        <v>0</v>
      </c>
      <c r="D4" s="86">
        <f>'Agrichemical Pollution Prev.'!I6</f>
        <v>0</v>
      </c>
      <c r="E4" s="26">
        <v>1</v>
      </c>
      <c r="H4" s="23"/>
      <c r="M4" s="105"/>
    </row>
    <row r="5" spans="1:13" ht="15.6" x14ac:dyDescent="0.3">
      <c r="A5" s="62" t="s">
        <v>432</v>
      </c>
      <c r="B5" s="11" t="s">
        <v>6</v>
      </c>
      <c r="C5" s="23">
        <f>'Agrichemical Pollution Prev.'!H7</f>
        <v>0</v>
      </c>
      <c r="D5" s="86">
        <f>'Agrichemical Pollution Prev.'!I7</f>
        <v>0</v>
      </c>
      <c r="E5" s="26">
        <v>1</v>
      </c>
      <c r="H5" s="23"/>
      <c r="M5" s="105"/>
    </row>
    <row r="6" spans="1:13" ht="26.4" x14ac:dyDescent="0.3">
      <c r="A6" s="63" t="s">
        <v>336</v>
      </c>
      <c r="B6" s="13" t="s">
        <v>55</v>
      </c>
      <c r="C6" s="23">
        <f>'Agrichemical Pollution Prev.'!H8</f>
        <v>0</v>
      </c>
      <c r="D6" s="86">
        <f>'Agrichemical Pollution Prev.'!I8</f>
        <v>0</v>
      </c>
      <c r="E6" s="22">
        <v>0</v>
      </c>
      <c r="H6" s="23"/>
      <c r="K6" t="s">
        <v>522</v>
      </c>
      <c r="M6" s="105"/>
    </row>
    <row r="7" spans="1:13" ht="26.4" x14ac:dyDescent="0.3">
      <c r="A7" s="62" t="s">
        <v>330</v>
      </c>
      <c r="B7" s="11" t="s">
        <v>55</v>
      </c>
      <c r="C7" s="23">
        <f>'Agrichemical Pollution Prev.'!H9</f>
        <v>0</v>
      </c>
      <c r="D7" s="86">
        <f>'Agrichemical Pollution Prev.'!I9</f>
        <v>0</v>
      </c>
      <c r="E7" s="26">
        <v>0</v>
      </c>
      <c r="K7" s="96">
        <v>75</v>
      </c>
      <c r="M7" s="105"/>
    </row>
    <row r="8" spans="1:13" ht="15.6" x14ac:dyDescent="0.3">
      <c r="A8" s="62" t="s">
        <v>433</v>
      </c>
      <c r="B8" s="11" t="s">
        <v>6</v>
      </c>
      <c r="C8" s="23">
        <f>'Agrichemical Pollution Prev.'!H10</f>
        <v>0</v>
      </c>
      <c r="D8" s="86">
        <f>'Agrichemical Pollution Prev.'!I10</f>
        <v>0</v>
      </c>
      <c r="E8" s="26">
        <v>0</v>
      </c>
      <c r="K8" s="96">
        <v>90</v>
      </c>
      <c r="M8" s="106"/>
    </row>
    <row r="9" spans="1:13" ht="15.6" x14ac:dyDescent="0.3">
      <c r="A9" s="62" t="s">
        <v>434</v>
      </c>
      <c r="B9" s="11" t="s">
        <v>6</v>
      </c>
      <c r="C9" s="23">
        <f>'Agrichemical Pollution Prev.'!H11</f>
        <v>0</v>
      </c>
      <c r="D9" s="86">
        <f>'Agrichemical Pollution Prev.'!I11</f>
        <v>0</v>
      </c>
      <c r="E9" s="26">
        <v>0</v>
      </c>
      <c r="K9">
        <v>30</v>
      </c>
      <c r="M9" s="105"/>
    </row>
    <row r="10" spans="1:13" ht="15.6" x14ac:dyDescent="0.3">
      <c r="A10" s="63" t="s">
        <v>334</v>
      </c>
      <c r="B10" s="13" t="s">
        <v>6</v>
      </c>
      <c r="C10" s="23">
        <f>'Agrichemical Pollution Prev.'!H12</f>
        <v>0</v>
      </c>
      <c r="D10" s="86">
        <f>'Agrichemical Pollution Prev.'!I12</f>
        <v>0</v>
      </c>
      <c r="E10" s="22">
        <v>0</v>
      </c>
      <c r="M10" s="105"/>
    </row>
    <row r="11" spans="1:13" ht="15.6" x14ac:dyDescent="0.3">
      <c r="A11" s="63" t="s">
        <v>436</v>
      </c>
      <c r="B11" s="13" t="s">
        <v>6</v>
      </c>
      <c r="C11" s="23">
        <f>'Agrichemical Pollution Prev.'!H13</f>
        <v>0</v>
      </c>
      <c r="D11" s="86">
        <f>'Agrichemical Pollution Prev.'!I13</f>
        <v>0</v>
      </c>
      <c r="E11" s="22">
        <v>1</v>
      </c>
      <c r="M11" s="105"/>
    </row>
    <row r="12" spans="1:13" x14ac:dyDescent="0.3">
      <c r="A12" s="63" t="s">
        <v>437</v>
      </c>
      <c r="B12" s="13" t="s">
        <v>6</v>
      </c>
      <c r="C12" s="23">
        <f>'Agrichemical Pollution Prev.'!H14</f>
        <v>0</v>
      </c>
      <c r="D12" s="86">
        <f>'Agrichemical Pollution Prev.'!I14</f>
        <v>0</v>
      </c>
      <c r="E12" s="22">
        <v>1</v>
      </c>
    </row>
    <row r="13" spans="1:13" x14ac:dyDescent="0.3">
      <c r="A13" s="64" t="s">
        <v>438</v>
      </c>
      <c r="B13" s="11" t="s">
        <v>6</v>
      </c>
      <c r="C13" s="23">
        <f>'Agrichemical Pollution Prev.'!H15</f>
        <v>0</v>
      </c>
      <c r="D13" s="86">
        <f>'Agrichemical Pollution Prev.'!I15</f>
        <v>0</v>
      </c>
      <c r="E13" s="26">
        <v>1</v>
      </c>
    </row>
    <row r="14" spans="1:13" x14ac:dyDescent="0.3">
      <c r="A14" s="64" t="s">
        <v>439</v>
      </c>
      <c r="B14" s="11" t="s">
        <v>6</v>
      </c>
      <c r="C14" s="23">
        <f>'Agrichemical Pollution Prev.'!H16</f>
        <v>0</v>
      </c>
      <c r="D14" s="86">
        <f>'Agrichemical Pollution Prev.'!I16</f>
        <v>0</v>
      </c>
      <c r="E14" s="26">
        <v>1</v>
      </c>
    </row>
    <row r="15" spans="1:13" ht="26.4" x14ac:dyDescent="0.3">
      <c r="A15" s="63" t="s">
        <v>440</v>
      </c>
      <c r="B15" s="13" t="s">
        <v>85</v>
      </c>
      <c r="C15" s="23">
        <f>'Agrichemical Pollution Prev.'!H17</f>
        <v>0</v>
      </c>
      <c r="D15" s="86">
        <f>'Agrichemical Pollution Prev.'!I17</f>
        <v>0</v>
      </c>
      <c r="E15" s="22">
        <v>1</v>
      </c>
    </row>
    <row r="16" spans="1:13" ht="26.4" x14ac:dyDescent="0.3">
      <c r="A16" s="63" t="s">
        <v>441</v>
      </c>
      <c r="B16" s="13" t="s">
        <v>85</v>
      </c>
      <c r="C16" s="23">
        <f>'Agrichemical Pollution Prev.'!H18</f>
        <v>0</v>
      </c>
      <c r="D16" s="86">
        <f>'Agrichemical Pollution Prev.'!I18</f>
        <v>0</v>
      </c>
      <c r="E16" s="22">
        <v>1</v>
      </c>
    </row>
    <row r="17" spans="1:13" ht="26.4" x14ac:dyDescent="0.3">
      <c r="A17" s="63" t="s">
        <v>335</v>
      </c>
      <c r="B17" s="13" t="s">
        <v>36</v>
      </c>
      <c r="C17" s="23">
        <f>'Agrichemical Pollution Prev.'!H19</f>
        <v>0</v>
      </c>
      <c r="D17" s="86">
        <f>'Agrichemical Pollution Prev.'!I19</f>
        <v>0</v>
      </c>
      <c r="E17" s="22">
        <v>0</v>
      </c>
      <c r="M17" t="s">
        <v>544</v>
      </c>
    </row>
    <row r="18" spans="1:13" ht="26.4" x14ac:dyDescent="0.3">
      <c r="A18" s="63" t="s">
        <v>335</v>
      </c>
      <c r="B18" s="13" t="s">
        <v>36</v>
      </c>
      <c r="C18" s="23">
        <f>'Agrichemical Pollution Prev.'!H20</f>
        <v>0</v>
      </c>
      <c r="D18" s="86">
        <f>'Agrichemical Pollution Prev.'!I20</f>
        <v>0</v>
      </c>
      <c r="E18" s="22">
        <v>0</v>
      </c>
      <c r="M18" s="102" t="s">
        <v>545</v>
      </c>
    </row>
    <row r="19" spans="1:13" ht="26.4" x14ac:dyDescent="0.3">
      <c r="A19" s="63" t="s">
        <v>335</v>
      </c>
      <c r="B19" s="13" t="s">
        <v>36</v>
      </c>
      <c r="C19" s="23">
        <f>'Agrichemical Pollution Prev.'!H21</f>
        <v>0</v>
      </c>
      <c r="D19" s="86">
        <f>'Agrichemical Pollution Prev.'!I21</f>
        <v>0</v>
      </c>
      <c r="E19" s="22">
        <v>0</v>
      </c>
    </row>
    <row r="20" spans="1:13" ht="26.4" x14ac:dyDescent="0.3">
      <c r="A20" s="63" t="s">
        <v>442</v>
      </c>
      <c r="B20" s="13" t="s">
        <v>6</v>
      </c>
      <c r="C20" s="23">
        <f>'Agrichemical Pollution Prev.'!H22</f>
        <v>0</v>
      </c>
      <c r="D20" s="86">
        <f>'Agrichemical Pollution Prev.'!I22</f>
        <v>0</v>
      </c>
      <c r="E20" s="26">
        <v>1</v>
      </c>
    </row>
    <row r="21" spans="1:13" ht="26.4" x14ac:dyDescent="0.3">
      <c r="A21" s="63" t="s">
        <v>443</v>
      </c>
      <c r="B21" s="13" t="s">
        <v>6</v>
      </c>
      <c r="C21" s="23">
        <f>'Agrichemical Pollution Prev.'!H23</f>
        <v>0</v>
      </c>
      <c r="D21" s="86">
        <f>'Agrichemical Pollution Prev.'!I23</f>
        <v>0</v>
      </c>
      <c r="E21" s="26">
        <v>1</v>
      </c>
    </row>
    <row r="22" spans="1:13" x14ac:dyDescent="0.3">
      <c r="A22" s="62" t="s">
        <v>444</v>
      </c>
      <c r="B22" s="11" t="s">
        <v>36</v>
      </c>
      <c r="C22" s="23">
        <f>'Agrichemical Pollution Prev.'!H24</f>
        <v>0</v>
      </c>
      <c r="D22" s="86">
        <f>'Agrichemical Pollution Prev.'!I24</f>
        <v>0</v>
      </c>
      <c r="E22" s="22">
        <v>1</v>
      </c>
    </row>
    <row r="23" spans="1:13" x14ac:dyDescent="0.3">
      <c r="A23" s="62" t="s">
        <v>445</v>
      </c>
      <c r="B23" s="11" t="s">
        <v>36</v>
      </c>
      <c r="C23" s="23">
        <f>'Agrichemical Pollution Prev.'!H25</f>
        <v>0</v>
      </c>
      <c r="D23" s="86">
        <f>'Agrichemical Pollution Prev.'!I25</f>
        <v>0</v>
      </c>
      <c r="E23" s="22">
        <v>1</v>
      </c>
    </row>
    <row r="24" spans="1:13" ht="26.4" x14ac:dyDescent="0.3">
      <c r="A24" s="63" t="s">
        <v>446</v>
      </c>
      <c r="B24" s="13" t="s">
        <v>6</v>
      </c>
      <c r="C24" s="23">
        <f>'Agrichemical Pollution Prev.'!H26</f>
        <v>0</v>
      </c>
      <c r="D24" s="86">
        <f>'Agrichemical Pollution Prev.'!I26</f>
        <v>0</v>
      </c>
      <c r="E24" s="22">
        <v>1</v>
      </c>
    </row>
    <row r="25" spans="1:13" ht="26.4" x14ac:dyDescent="0.3">
      <c r="A25" s="63" t="s">
        <v>447</v>
      </c>
      <c r="B25" s="13" t="s">
        <v>6</v>
      </c>
      <c r="C25" s="23">
        <f>'Agrichemical Pollution Prev.'!H27</f>
        <v>0</v>
      </c>
      <c r="D25" s="86">
        <f>'Agrichemical Pollution Prev.'!I27</f>
        <v>0</v>
      </c>
      <c r="E25" s="22">
        <v>1</v>
      </c>
    </row>
    <row r="26" spans="1:13" ht="26.4" x14ac:dyDescent="0.3">
      <c r="A26" s="63" t="s">
        <v>448</v>
      </c>
      <c r="B26" s="13" t="s">
        <v>6</v>
      </c>
      <c r="C26" s="23">
        <f>'Agrichemical Pollution Prev.'!H28</f>
        <v>0</v>
      </c>
      <c r="D26" s="86">
        <f>'Agrichemical Pollution Prev.'!I28</f>
        <v>0</v>
      </c>
      <c r="E26" s="22">
        <v>1</v>
      </c>
    </row>
    <row r="27" spans="1:13" ht="26.4" x14ac:dyDescent="0.3">
      <c r="A27" s="63" t="s">
        <v>449</v>
      </c>
      <c r="B27" s="13" t="s">
        <v>6</v>
      </c>
      <c r="C27" s="23">
        <f>'Agrichemical Pollution Prev.'!H29</f>
        <v>0</v>
      </c>
      <c r="D27" s="86">
        <f>'Agrichemical Pollution Prev.'!I29</f>
        <v>0</v>
      </c>
      <c r="E27" s="22">
        <v>1</v>
      </c>
    </row>
    <row r="28" spans="1:13" ht="26.4" x14ac:dyDescent="0.3">
      <c r="A28" s="63" t="s">
        <v>450</v>
      </c>
      <c r="B28" s="13" t="s">
        <v>6</v>
      </c>
      <c r="C28" s="23">
        <f>'Agrichemical Pollution Prev.'!H30</f>
        <v>0</v>
      </c>
      <c r="D28" s="86">
        <f>'Agrichemical Pollution Prev.'!I30</f>
        <v>0</v>
      </c>
      <c r="E28" s="29">
        <v>1</v>
      </c>
    </row>
    <row r="29" spans="1:13" ht="27" thickBot="1" x14ac:dyDescent="0.35">
      <c r="A29" s="63" t="s">
        <v>452</v>
      </c>
      <c r="B29" s="13" t="s">
        <v>6</v>
      </c>
      <c r="C29" s="23">
        <f>'Agrichemical Pollution Prev.'!H31</f>
        <v>0</v>
      </c>
      <c r="D29" s="86">
        <f>'Agrichemical Pollution Prev.'!I31</f>
        <v>0</v>
      </c>
      <c r="E29" s="207">
        <v>1</v>
      </c>
    </row>
    <row r="30" spans="1:13" ht="26.4" x14ac:dyDescent="0.3">
      <c r="A30" s="65" t="s">
        <v>453</v>
      </c>
      <c r="B30" s="27" t="s">
        <v>6</v>
      </c>
      <c r="C30" s="23">
        <f>'Agrichemical Pollution Prev.'!H32</f>
        <v>0</v>
      </c>
      <c r="D30" s="86">
        <f>'Agrichemical Pollution Prev.'!I32</f>
        <v>0</v>
      </c>
      <c r="E30" s="202">
        <v>1</v>
      </c>
    </row>
    <row r="31" spans="1:13" ht="27" thickBot="1" x14ac:dyDescent="0.35">
      <c r="A31" s="210" t="s">
        <v>451</v>
      </c>
      <c r="B31" s="196" t="s">
        <v>6</v>
      </c>
      <c r="C31" s="203">
        <f>'Agrichemical Pollution Prev.'!H33</f>
        <v>0</v>
      </c>
      <c r="D31" s="211">
        <f>'Agrichemical Pollution Prev.'!I33</f>
        <v>0</v>
      </c>
      <c r="E31" s="205">
        <v>1</v>
      </c>
    </row>
    <row r="32" spans="1:13" x14ac:dyDescent="0.3">
      <c r="A32" s="204" t="s">
        <v>454</v>
      </c>
      <c r="B32" s="61" t="s">
        <v>6</v>
      </c>
      <c r="C32" s="23">
        <f>'Const.&amp; Bldg Materials'!H3</f>
        <v>0</v>
      </c>
      <c r="D32" s="23">
        <f>'Const.&amp; Bldg Materials'!I3</f>
        <v>0</v>
      </c>
      <c r="E32" s="202">
        <v>1</v>
      </c>
    </row>
    <row r="33" spans="1:5" x14ac:dyDescent="0.3">
      <c r="A33" s="18" t="s">
        <v>455</v>
      </c>
      <c r="B33" s="11" t="s">
        <v>6</v>
      </c>
      <c r="C33" s="23">
        <f>'Const.&amp; Bldg Materials'!H4</f>
        <v>0</v>
      </c>
      <c r="D33" s="23">
        <f>'Const.&amp; Bldg Materials'!I4</f>
        <v>0</v>
      </c>
      <c r="E33" s="26">
        <v>1</v>
      </c>
    </row>
    <row r="34" spans="1:5" x14ac:dyDescent="0.3">
      <c r="A34" s="18" t="s">
        <v>456</v>
      </c>
      <c r="B34" s="11" t="s">
        <v>6</v>
      </c>
      <c r="C34" s="23">
        <f>'Const.&amp; Bldg Materials'!H5</f>
        <v>0</v>
      </c>
      <c r="D34" s="23">
        <f>'Const.&amp; Bldg Materials'!I5</f>
        <v>0</v>
      </c>
      <c r="E34" s="26">
        <v>1</v>
      </c>
    </row>
    <row r="35" spans="1:5" x14ac:dyDescent="0.3">
      <c r="A35" s="18" t="s">
        <v>457</v>
      </c>
      <c r="B35" s="11" t="s">
        <v>6</v>
      </c>
      <c r="C35" s="23">
        <f>'Const.&amp; Bldg Materials'!H6</f>
        <v>0</v>
      </c>
      <c r="D35" s="23">
        <f>'Const.&amp; Bldg Materials'!I6</f>
        <v>0</v>
      </c>
      <c r="E35" s="26">
        <v>1</v>
      </c>
    </row>
    <row r="36" spans="1:5" x14ac:dyDescent="0.3">
      <c r="A36" s="18" t="s">
        <v>458</v>
      </c>
      <c r="B36" s="11" t="s">
        <v>85</v>
      </c>
      <c r="C36" s="23">
        <f>'Const.&amp; Bldg Materials'!H7</f>
        <v>0</v>
      </c>
      <c r="D36" s="23">
        <f>'Const.&amp; Bldg Materials'!I7</f>
        <v>0</v>
      </c>
      <c r="E36" s="26">
        <v>1</v>
      </c>
    </row>
    <row r="37" spans="1:5" x14ac:dyDescent="0.3">
      <c r="A37" s="18" t="s">
        <v>459</v>
      </c>
      <c r="B37" s="11" t="s">
        <v>85</v>
      </c>
      <c r="C37" s="23">
        <f>'Const.&amp; Bldg Materials'!H8</f>
        <v>0</v>
      </c>
      <c r="D37" s="23">
        <f>'Const.&amp; Bldg Materials'!I8</f>
        <v>0</v>
      </c>
      <c r="E37" s="26">
        <v>1</v>
      </c>
    </row>
    <row r="38" spans="1:5" x14ac:dyDescent="0.3">
      <c r="A38" s="17" t="s">
        <v>460</v>
      </c>
      <c r="B38" s="13" t="s">
        <v>85</v>
      </c>
      <c r="C38" s="23">
        <f>'Const.&amp; Bldg Materials'!H9</f>
        <v>0</v>
      </c>
      <c r="D38" s="23">
        <f>'Const.&amp; Bldg Materials'!I9</f>
        <v>0</v>
      </c>
      <c r="E38" s="26">
        <v>1</v>
      </c>
    </row>
    <row r="39" spans="1:5" x14ac:dyDescent="0.3">
      <c r="A39" s="17" t="s">
        <v>461</v>
      </c>
      <c r="B39" s="13" t="s">
        <v>85</v>
      </c>
      <c r="C39" s="23">
        <f>'Const.&amp; Bldg Materials'!H10</f>
        <v>0</v>
      </c>
      <c r="D39" s="23">
        <f>'Const.&amp; Bldg Materials'!I10</f>
        <v>0</v>
      </c>
      <c r="E39" s="26">
        <v>1</v>
      </c>
    </row>
    <row r="40" spans="1:5" x14ac:dyDescent="0.3">
      <c r="A40" s="18" t="s">
        <v>462</v>
      </c>
      <c r="B40" s="11" t="s">
        <v>85</v>
      </c>
      <c r="C40" s="23">
        <f>'Const.&amp; Bldg Materials'!H11</f>
        <v>0</v>
      </c>
      <c r="D40" s="23">
        <f>'Const.&amp; Bldg Materials'!I11</f>
        <v>0</v>
      </c>
      <c r="E40" s="26">
        <v>1</v>
      </c>
    </row>
    <row r="41" spans="1:5" x14ac:dyDescent="0.3">
      <c r="A41" s="18" t="s">
        <v>463</v>
      </c>
      <c r="B41" s="11" t="s">
        <v>85</v>
      </c>
      <c r="C41" s="23">
        <f>'Const.&amp; Bldg Materials'!H12</f>
        <v>0</v>
      </c>
      <c r="D41" s="23">
        <f>'Const.&amp; Bldg Materials'!I12</f>
        <v>0</v>
      </c>
      <c r="E41" s="26">
        <v>1</v>
      </c>
    </row>
    <row r="42" spans="1:5" x14ac:dyDescent="0.3">
      <c r="A42" s="18" t="s">
        <v>655</v>
      </c>
      <c r="B42" s="11" t="s">
        <v>85</v>
      </c>
      <c r="C42" s="23">
        <f>'Const.&amp; Bldg Materials'!H13</f>
        <v>0</v>
      </c>
      <c r="D42" s="23">
        <f>'Const.&amp; Bldg Materials'!I13</f>
        <v>0</v>
      </c>
      <c r="E42" s="23">
        <v>1</v>
      </c>
    </row>
    <row r="43" spans="1:5" x14ac:dyDescent="0.3">
      <c r="A43" s="18" t="s">
        <v>656</v>
      </c>
      <c r="B43" s="11" t="s">
        <v>85</v>
      </c>
      <c r="C43" s="23">
        <f>'Const.&amp; Bldg Materials'!H14</f>
        <v>0</v>
      </c>
      <c r="D43" s="23">
        <f>'Const.&amp; Bldg Materials'!I14</f>
        <v>0</v>
      </c>
      <c r="E43" s="23">
        <v>1</v>
      </c>
    </row>
    <row r="44" spans="1:5" x14ac:dyDescent="0.3">
      <c r="A44" s="18" t="s">
        <v>322</v>
      </c>
      <c r="B44" s="11" t="s">
        <v>6</v>
      </c>
      <c r="C44" s="23">
        <f>'Const.&amp; Bldg Materials'!H15</f>
        <v>0</v>
      </c>
      <c r="D44" s="23">
        <f>'Const.&amp; Bldg Materials'!I15</f>
        <v>0</v>
      </c>
      <c r="E44" s="26">
        <v>0</v>
      </c>
    </row>
    <row r="45" spans="1:5" x14ac:dyDescent="0.3">
      <c r="A45" s="18" t="s">
        <v>464</v>
      </c>
      <c r="B45" s="11" t="s">
        <v>85</v>
      </c>
      <c r="C45" s="23">
        <f>'Const.&amp; Bldg Materials'!H16</f>
        <v>0</v>
      </c>
      <c r="D45" s="23">
        <f>'Const.&amp; Bldg Materials'!I16</f>
        <v>0</v>
      </c>
      <c r="E45" s="59">
        <v>1</v>
      </c>
    </row>
    <row r="46" spans="1:5" x14ac:dyDescent="0.3">
      <c r="A46" s="18" t="s">
        <v>465</v>
      </c>
      <c r="B46" s="11" t="s">
        <v>85</v>
      </c>
      <c r="C46" s="23">
        <f>'Const.&amp; Bldg Materials'!H17</f>
        <v>0</v>
      </c>
      <c r="D46" s="23">
        <f>'Const.&amp; Bldg Materials'!I17</f>
        <v>0</v>
      </c>
      <c r="E46" s="59">
        <v>1</v>
      </c>
    </row>
    <row r="47" spans="1:5" x14ac:dyDescent="0.3">
      <c r="A47" s="18" t="s">
        <v>320</v>
      </c>
      <c r="B47" s="11" t="s">
        <v>150</v>
      </c>
      <c r="C47" s="23">
        <f>'Const.&amp; Bldg Materials'!H18</f>
        <v>0</v>
      </c>
      <c r="D47" s="23">
        <f>'Const.&amp; Bldg Materials'!I18</f>
        <v>0</v>
      </c>
      <c r="E47" s="59">
        <v>0</v>
      </c>
    </row>
    <row r="48" spans="1:5" x14ac:dyDescent="0.3">
      <c r="A48" s="18" t="s">
        <v>319</v>
      </c>
      <c r="B48" s="11" t="s">
        <v>6</v>
      </c>
      <c r="C48" s="23">
        <f>'Const.&amp; Bldg Materials'!H19</f>
        <v>0</v>
      </c>
      <c r="D48" s="23">
        <f>'Const.&amp; Bldg Materials'!I19</f>
        <v>0</v>
      </c>
      <c r="E48" s="59">
        <v>0</v>
      </c>
    </row>
    <row r="49" spans="1:5" x14ac:dyDescent="0.3">
      <c r="A49" s="18" t="s">
        <v>318</v>
      </c>
      <c r="B49" s="11" t="s">
        <v>6</v>
      </c>
      <c r="C49" s="23">
        <f>'Const.&amp; Bldg Materials'!H20</f>
        <v>0</v>
      </c>
      <c r="D49" s="23">
        <f>'Const.&amp; Bldg Materials'!I20</f>
        <v>0</v>
      </c>
      <c r="E49" s="59">
        <v>0</v>
      </c>
    </row>
    <row r="50" spans="1:5" x14ac:dyDescent="0.3">
      <c r="A50" s="18" t="s">
        <v>317</v>
      </c>
      <c r="B50" s="11" t="s">
        <v>53</v>
      </c>
      <c r="C50" s="23">
        <f>'Const.&amp; Bldg Materials'!H21</f>
        <v>0</v>
      </c>
      <c r="D50" s="23">
        <f>'Const.&amp; Bldg Materials'!I21</f>
        <v>0</v>
      </c>
      <c r="E50" s="59">
        <v>0</v>
      </c>
    </row>
    <row r="51" spans="1:5" x14ac:dyDescent="0.3">
      <c r="A51" s="18" t="s">
        <v>316</v>
      </c>
      <c r="B51" s="11" t="s">
        <v>53</v>
      </c>
      <c r="C51" s="23">
        <f>'Const.&amp; Bldg Materials'!H22</f>
        <v>0</v>
      </c>
      <c r="D51" s="23">
        <f>'Const.&amp; Bldg Materials'!I22</f>
        <v>0</v>
      </c>
      <c r="E51" s="59">
        <v>0</v>
      </c>
    </row>
    <row r="52" spans="1:5" x14ac:dyDescent="0.3">
      <c r="A52" s="18" t="s">
        <v>315</v>
      </c>
      <c r="B52" s="11" t="s">
        <v>53</v>
      </c>
      <c r="C52" s="23">
        <f>'Const.&amp; Bldg Materials'!H23</f>
        <v>0</v>
      </c>
      <c r="D52" s="23">
        <f>'Const.&amp; Bldg Materials'!I23</f>
        <v>0</v>
      </c>
      <c r="E52" s="59">
        <v>0</v>
      </c>
    </row>
    <row r="53" spans="1:5" x14ac:dyDescent="0.3">
      <c r="A53" s="18" t="s">
        <v>314</v>
      </c>
      <c r="B53" s="11" t="s">
        <v>36</v>
      </c>
      <c r="C53" s="23">
        <f>'Const.&amp; Bldg Materials'!H24</f>
        <v>0</v>
      </c>
      <c r="D53" s="23">
        <f>'Const.&amp; Bldg Materials'!I24</f>
        <v>0</v>
      </c>
      <c r="E53" s="59">
        <v>0</v>
      </c>
    </row>
    <row r="54" spans="1:5" x14ac:dyDescent="0.3">
      <c r="A54" s="18" t="s">
        <v>313</v>
      </c>
      <c r="B54" s="11" t="s">
        <v>123</v>
      </c>
      <c r="C54" s="23">
        <f>'Const.&amp; Bldg Materials'!H25</f>
        <v>0</v>
      </c>
      <c r="D54" s="23">
        <f>'Const.&amp; Bldg Materials'!I25</f>
        <v>0</v>
      </c>
      <c r="E54" s="59">
        <v>0</v>
      </c>
    </row>
    <row r="55" spans="1:5" x14ac:dyDescent="0.3">
      <c r="A55" s="18" t="s">
        <v>312</v>
      </c>
      <c r="B55" s="11" t="s">
        <v>6</v>
      </c>
      <c r="C55" s="23">
        <f>'Const.&amp; Bldg Materials'!H26</f>
        <v>0</v>
      </c>
      <c r="D55" s="23">
        <f>'Const.&amp; Bldg Materials'!I26</f>
        <v>0</v>
      </c>
      <c r="E55" s="59">
        <v>0</v>
      </c>
    </row>
    <row r="56" spans="1:5" x14ac:dyDescent="0.3">
      <c r="A56" s="18" t="s">
        <v>311</v>
      </c>
      <c r="B56" s="11" t="s">
        <v>6</v>
      </c>
      <c r="C56" s="23">
        <f>'Const.&amp; Bldg Materials'!H27</f>
        <v>0</v>
      </c>
      <c r="D56" s="23">
        <f>'Const.&amp; Bldg Materials'!I27</f>
        <v>0</v>
      </c>
      <c r="E56" s="59">
        <v>0</v>
      </c>
    </row>
    <row r="57" spans="1:5" x14ac:dyDescent="0.3">
      <c r="A57" s="18" t="s">
        <v>310</v>
      </c>
      <c r="B57" s="11" t="s">
        <v>6</v>
      </c>
      <c r="C57" s="23">
        <f>'Const.&amp; Bldg Materials'!H28</f>
        <v>0</v>
      </c>
      <c r="D57" s="23">
        <f>'Const.&amp; Bldg Materials'!I28</f>
        <v>0</v>
      </c>
      <c r="E57" s="59">
        <v>0</v>
      </c>
    </row>
    <row r="58" spans="1:5" x14ac:dyDescent="0.3">
      <c r="A58" s="18" t="s">
        <v>309</v>
      </c>
      <c r="B58" s="11" t="s">
        <v>36</v>
      </c>
      <c r="C58" s="23">
        <f>'Const.&amp; Bldg Materials'!H29</f>
        <v>0</v>
      </c>
      <c r="D58" s="23">
        <f>'Const.&amp; Bldg Materials'!I29</f>
        <v>0</v>
      </c>
      <c r="E58" s="59">
        <v>0</v>
      </c>
    </row>
    <row r="59" spans="1:5" x14ac:dyDescent="0.3">
      <c r="A59" s="18" t="s">
        <v>308</v>
      </c>
      <c r="B59" s="11" t="s">
        <v>36</v>
      </c>
      <c r="C59" s="23">
        <f>'Const.&amp; Bldg Materials'!H30</f>
        <v>0</v>
      </c>
      <c r="D59" s="23">
        <f>'Const.&amp; Bldg Materials'!I30</f>
        <v>0</v>
      </c>
      <c r="E59" s="59">
        <v>0</v>
      </c>
    </row>
    <row r="60" spans="1:5" x14ac:dyDescent="0.3">
      <c r="A60" s="18" t="s">
        <v>307</v>
      </c>
      <c r="B60" s="11" t="s">
        <v>36</v>
      </c>
      <c r="C60" s="23">
        <f>'Const.&amp; Bldg Materials'!H31</f>
        <v>0</v>
      </c>
      <c r="D60" s="23">
        <f>'Const.&amp; Bldg Materials'!I31</f>
        <v>0</v>
      </c>
      <c r="E60" s="59">
        <v>0</v>
      </c>
    </row>
    <row r="61" spans="1:5" x14ac:dyDescent="0.3">
      <c r="A61" s="18" t="s">
        <v>306</v>
      </c>
      <c r="B61" s="11" t="s">
        <v>36</v>
      </c>
      <c r="C61" s="23">
        <f>'Const.&amp; Bldg Materials'!H32</f>
        <v>0</v>
      </c>
      <c r="D61" s="23">
        <f>'Const.&amp; Bldg Materials'!I32</f>
        <v>0</v>
      </c>
      <c r="E61" s="59">
        <v>0</v>
      </c>
    </row>
    <row r="62" spans="1:5" x14ac:dyDescent="0.3">
      <c r="A62" s="18" t="s">
        <v>305</v>
      </c>
      <c r="B62" s="11" t="s">
        <v>36</v>
      </c>
      <c r="C62" s="23">
        <f>'Const.&amp; Bldg Materials'!H33</f>
        <v>0</v>
      </c>
      <c r="D62" s="23">
        <f>'Const.&amp; Bldg Materials'!I33</f>
        <v>0</v>
      </c>
      <c r="E62" s="59">
        <v>0</v>
      </c>
    </row>
    <row r="63" spans="1:5" x14ac:dyDescent="0.3">
      <c r="A63" s="18" t="s">
        <v>304</v>
      </c>
      <c r="B63" s="11" t="s">
        <v>6</v>
      </c>
      <c r="C63" s="23">
        <f>'Const.&amp; Bldg Materials'!H34</f>
        <v>0</v>
      </c>
      <c r="D63" s="23">
        <f>'Const.&amp; Bldg Materials'!I34</f>
        <v>0</v>
      </c>
      <c r="E63" s="59">
        <v>0</v>
      </c>
    </row>
    <row r="64" spans="1:5" x14ac:dyDescent="0.3">
      <c r="A64" s="18" t="s">
        <v>303</v>
      </c>
      <c r="B64" s="11" t="s">
        <v>36</v>
      </c>
      <c r="C64" s="23">
        <f>'Const.&amp; Bldg Materials'!H35</f>
        <v>0</v>
      </c>
      <c r="D64" s="23">
        <f>'Const.&amp; Bldg Materials'!I35</f>
        <v>0</v>
      </c>
      <c r="E64" s="59">
        <v>0</v>
      </c>
    </row>
    <row r="65" spans="1:5" x14ac:dyDescent="0.3">
      <c r="A65" s="18" t="s">
        <v>302</v>
      </c>
      <c r="B65" s="11" t="s">
        <v>36</v>
      </c>
      <c r="C65" s="23">
        <f>'Const.&amp; Bldg Materials'!H36</f>
        <v>0</v>
      </c>
      <c r="D65" s="23">
        <f>'Const.&amp; Bldg Materials'!I36</f>
        <v>0</v>
      </c>
      <c r="E65" s="59">
        <v>0</v>
      </c>
    </row>
    <row r="66" spans="1:5" x14ac:dyDescent="0.3">
      <c r="A66" s="18" t="s">
        <v>301</v>
      </c>
      <c r="B66" s="11" t="s">
        <v>36</v>
      </c>
      <c r="C66" s="23">
        <f>'Const.&amp; Bldg Materials'!H37</f>
        <v>0</v>
      </c>
      <c r="D66" s="23">
        <f>'Const.&amp; Bldg Materials'!I37</f>
        <v>0</v>
      </c>
      <c r="E66" s="59">
        <v>0</v>
      </c>
    </row>
    <row r="67" spans="1:5" x14ac:dyDescent="0.3">
      <c r="A67" s="18" t="s">
        <v>300</v>
      </c>
      <c r="B67" s="11" t="s">
        <v>299</v>
      </c>
      <c r="C67" s="23">
        <f>'Const.&amp; Bldg Materials'!H38</f>
        <v>0</v>
      </c>
      <c r="D67" s="23">
        <f>'Const.&amp; Bldg Materials'!I38</f>
        <v>0</v>
      </c>
      <c r="E67" s="59">
        <v>0</v>
      </c>
    </row>
    <row r="68" spans="1:5" x14ac:dyDescent="0.3">
      <c r="A68" s="17" t="s">
        <v>350</v>
      </c>
      <c r="B68" s="13" t="s">
        <v>123</v>
      </c>
      <c r="C68" s="23">
        <f>'Const.&amp; Bldg Materials'!H39</f>
        <v>0</v>
      </c>
      <c r="D68" s="23">
        <f>'Const.&amp; Bldg Materials'!I39</f>
        <v>0</v>
      </c>
      <c r="E68" s="60">
        <v>0</v>
      </c>
    </row>
    <row r="69" spans="1:5" x14ac:dyDescent="0.3">
      <c r="A69" s="17" t="s">
        <v>351</v>
      </c>
      <c r="B69" s="13" t="s">
        <v>123</v>
      </c>
      <c r="C69" s="23">
        <f>'Const.&amp; Bldg Materials'!H40</f>
        <v>0</v>
      </c>
      <c r="D69" s="23">
        <f>'Const.&amp; Bldg Materials'!I40</f>
        <v>0</v>
      </c>
      <c r="E69" s="60">
        <v>0</v>
      </c>
    </row>
    <row r="70" spans="1:5" x14ac:dyDescent="0.3">
      <c r="A70" s="18" t="s">
        <v>294</v>
      </c>
      <c r="B70" s="11" t="s">
        <v>123</v>
      </c>
      <c r="C70" s="23">
        <f>'Const.&amp; Bldg Materials'!H41</f>
        <v>0</v>
      </c>
      <c r="D70" s="23">
        <f>'Const.&amp; Bldg Materials'!I41</f>
        <v>0</v>
      </c>
      <c r="E70" s="59">
        <v>0</v>
      </c>
    </row>
    <row r="71" spans="1:5" ht="20.399999999999999" x14ac:dyDescent="0.3">
      <c r="A71" s="18" t="s">
        <v>293</v>
      </c>
      <c r="B71" s="11" t="s">
        <v>55</v>
      </c>
      <c r="C71" s="23">
        <f>'Const.&amp; Bldg Materials'!H42</f>
        <v>0</v>
      </c>
      <c r="D71" s="23">
        <f>'Const.&amp; Bldg Materials'!I42</f>
        <v>0</v>
      </c>
      <c r="E71" s="59">
        <v>0</v>
      </c>
    </row>
    <row r="72" spans="1:5" x14ac:dyDescent="0.3">
      <c r="A72" s="18" t="s">
        <v>466</v>
      </c>
      <c r="B72" s="11" t="s">
        <v>85</v>
      </c>
      <c r="C72" s="23">
        <f>'Const.&amp; Bldg Materials'!H43</f>
        <v>0</v>
      </c>
      <c r="D72" s="23">
        <f>'Const.&amp; Bldg Materials'!I43</f>
        <v>0</v>
      </c>
      <c r="E72" s="26">
        <v>1</v>
      </c>
    </row>
    <row r="73" spans="1:5" x14ac:dyDescent="0.3">
      <c r="A73" s="18" t="s">
        <v>467</v>
      </c>
      <c r="B73" s="11" t="s">
        <v>85</v>
      </c>
      <c r="C73" s="23">
        <f>'Const.&amp; Bldg Materials'!H44</f>
        <v>0</v>
      </c>
      <c r="D73" s="23">
        <f>'Const.&amp; Bldg Materials'!I44</f>
        <v>0</v>
      </c>
      <c r="E73" s="26">
        <v>1</v>
      </c>
    </row>
    <row r="74" spans="1:5" x14ac:dyDescent="0.3">
      <c r="A74" s="18" t="s">
        <v>291</v>
      </c>
      <c r="B74" s="11" t="s">
        <v>36</v>
      </c>
      <c r="C74" s="23">
        <f>'Const.&amp; Bldg Materials'!H45</f>
        <v>0</v>
      </c>
      <c r="D74" s="23">
        <f>'Const.&amp; Bldg Materials'!I45</f>
        <v>0</v>
      </c>
      <c r="E74" s="59">
        <v>0</v>
      </c>
    </row>
    <row r="75" spans="1:5" x14ac:dyDescent="0.3">
      <c r="A75" s="18" t="s">
        <v>290</v>
      </c>
      <c r="B75" s="11" t="s">
        <v>289</v>
      </c>
      <c r="C75" s="23">
        <f>'Const.&amp; Bldg Materials'!H46</f>
        <v>0</v>
      </c>
      <c r="D75" s="23">
        <f>'Const.&amp; Bldg Materials'!I46</f>
        <v>0</v>
      </c>
      <c r="E75" s="59">
        <v>0</v>
      </c>
    </row>
    <row r="76" spans="1:5" x14ac:dyDescent="0.3">
      <c r="A76" s="18" t="s">
        <v>288</v>
      </c>
      <c r="B76" s="11" t="s">
        <v>285</v>
      </c>
      <c r="C76" s="23">
        <f>'Const.&amp; Bldg Materials'!H47</f>
        <v>0</v>
      </c>
      <c r="D76" s="23">
        <f>'Const.&amp; Bldg Materials'!I47</f>
        <v>0</v>
      </c>
      <c r="E76" s="59">
        <v>0</v>
      </c>
    </row>
    <row r="77" spans="1:5" x14ac:dyDescent="0.3">
      <c r="A77" s="18" t="s">
        <v>287</v>
      </c>
      <c r="B77" s="11" t="s">
        <v>285</v>
      </c>
      <c r="C77" s="23">
        <f>'Const.&amp; Bldg Materials'!H48</f>
        <v>0</v>
      </c>
      <c r="D77" s="23">
        <f>'Const.&amp; Bldg Materials'!I48</f>
        <v>0</v>
      </c>
      <c r="E77" s="59">
        <v>0</v>
      </c>
    </row>
    <row r="78" spans="1:5" x14ac:dyDescent="0.3">
      <c r="A78" s="18" t="s">
        <v>286</v>
      </c>
      <c r="B78" s="11" t="s">
        <v>285</v>
      </c>
      <c r="C78" s="23">
        <f>'Const.&amp; Bldg Materials'!H49</f>
        <v>0</v>
      </c>
      <c r="D78" s="23">
        <f>'Const.&amp; Bldg Materials'!I49</f>
        <v>0</v>
      </c>
      <c r="E78" s="59">
        <v>0</v>
      </c>
    </row>
    <row r="79" spans="1:5" x14ac:dyDescent="0.3">
      <c r="A79" s="18" t="s">
        <v>468</v>
      </c>
      <c r="B79" s="11" t="s">
        <v>85</v>
      </c>
      <c r="C79" s="23">
        <f>'Const.&amp; Bldg Materials'!H50</f>
        <v>0</v>
      </c>
      <c r="D79" s="23">
        <f>'Const.&amp; Bldg Materials'!I50</f>
        <v>0</v>
      </c>
      <c r="E79" s="59">
        <v>1</v>
      </c>
    </row>
    <row r="80" spans="1:5" x14ac:dyDescent="0.3">
      <c r="A80" s="18" t="s">
        <v>469</v>
      </c>
      <c r="B80" s="11" t="s">
        <v>85</v>
      </c>
      <c r="C80" s="23">
        <f>'Const.&amp; Bldg Materials'!H51</f>
        <v>0</v>
      </c>
      <c r="D80" s="23">
        <f>'Const.&amp; Bldg Materials'!I51</f>
        <v>0</v>
      </c>
      <c r="E80" s="59">
        <v>1</v>
      </c>
    </row>
    <row r="81" spans="1:5" x14ac:dyDescent="0.3">
      <c r="A81" s="18" t="s">
        <v>470</v>
      </c>
      <c r="B81" s="11" t="s">
        <v>85</v>
      </c>
      <c r="C81" s="23">
        <f>'Const.&amp; Bldg Materials'!H52</f>
        <v>0</v>
      </c>
      <c r="D81" s="23">
        <f>'Const.&amp; Bldg Materials'!I52</f>
        <v>0</v>
      </c>
      <c r="E81" s="59">
        <v>1</v>
      </c>
    </row>
    <row r="82" spans="1:5" x14ac:dyDescent="0.3">
      <c r="A82" s="18" t="s">
        <v>471</v>
      </c>
      <c r="B82" s="11" t="s">
        <v>85</v>
      </c>
      <c r="C82" s="23">
        <f>'Const.&amp; Bldg Materials'!H53</f>
        <v>0</v>
      </c>
      <c r="D82" s="23">
        <f>'Const.&amp; Bldg Materials'!I53</f>
        <v>0</v>
      </c>
      <c r="E82" s="59">
        <v>1</v>
      </c>
    </row>
    <row r="83" spans="1:5" ht="15" thickBot="1" x14ac:dyDescent="0.35">
      <c r="A83" s="195" t="s">
        <v>282</v>
      </c>
      <c r="B83" s="196" t="s">
        <v>36</v>
      </c>
      <c r="C83" s="203">
        <f>'Const.&amp; Bldg Materials'!H54</f>
        <v>0</v>
      </c>
      <c r="D83" s="199">
        <f>'Const.&amp; Bldg Materials'!I54</f>
        <v>0</v>
      </c>
      <c r="E83" s="197">
        <v>0</v>
      </c>
    </row>
    <row r="84" spans="1:5" x14ac:dyDescent="0.3">
      <c r="A84" s="193" t="s">
        <v>278</v>
      </c>
      <c r="B84" s="194" t="s">
        <v>6</v>
      </c>
      <c r="C84" s="23">
        <f>'Pipes &amp; Trash Guards'!G5</f>
        <v>0</v>
      </c>
      <c r="D84" s="23">
        <f>'Pipes &amp; Trash Guards'!H5</f>
        <v>0</v>
      </c>
      <c r="E84" s="188">
        <v>0</v>
      </c>
    </row>
    <row r="85" spans="1:5" x14ac:dyDescent="0.3">
      <c r="A85" s="181" t="s">
        <v>277</v>
      </c>
      <c r="B85" s="182" t="s">
        <v>6</v>
      </c>
      <c r="C85" s="23">
        <f>'Pipes &amp; Trash Guards'!G6</f>
        <v>0</v>
      </c>
      <c r="D85" s="23">
        <f>'Pipes &amp; Trash Guards'!H6</f>
        <v>0</v>
      </c>
      <c r="E85" s="16">
        <v>0</v>
      </c>
    </row>
    <row r="86" spans="1:5" x14ac:dyDescent="0.3">
      <c r="A86" s="181" t="s">
        <v>276</v>
      </c>
      <c r="B86" s="182" t="s">
        <v>6</v>
      </c>
      <c r="C86" s="23">
        <f>'Pipes &amp; Trash Guards'!G7</f>
        <v>0</v>
      </c>
      <c r="D86" s="23">
        <f>'Pipes &amp; Trash Guards'!H7</f>
        <v>0</v>
      </c>
      <c r="E86" s="16">
        <v>0</v>
      </c>
    </row>
    <row r="87" spans="1:5" x14ac:dyDescent="0.3">
      <c r="A87" s="181" t="s">
        <v>275</v>
      </c>
      <c r="B87" s="182" t="s">
        <v>6</v>
      </c>
      <c r="C87" s="23">
        <f>'Pipes &amp; Trash Guards'!G8</f>
        <v>0</v>
      </c>
      <c r="D87" s="23">
        <f>'Pipes &amp; Trash Guards'!H8</f>
        <v>0</v>
      </c>
      <c r="E87" s="16">
        <v>0</v>
      </c>
    </row>
    <row r="88" spans="1:5" x14ac:dyDescent="0.3">
      <c r="A88" s="181" t="s">
        <v>274</v>
      </c>
      <c r="B88" s="182" t="s">
        <v>6</v>
      </c>
      <c r="C88" s="23">
        <f>'Pipes &amp; Trash Guards'!G9</f>
        <v>0</v>
      </c>
      <c r="D88" s="23">
        <f>'Pipes &amp; Trash Guards'!H9</f>
        <v>0</v>
      </c>
      <c r="E88" s="16">
        <v>0</v>
      </c>
    </row>
    <row r="89" spans="1:5" x14ac:dyDescent="0.3">
      <c r="A89" s="181" t="s">
        <v>273</v>
      </c>
      <c r="B89" s="182" t="s">
        <v>6</v>
      </c>
      <c r="C89" s="23">
        <f>'Pipes &amp; Trash Guards'!G10</f>
        <v>0</v>
      </c>
      <c r="D89" s="23">
        <f>'Pipes &amp; Trash Guards'!H10</f>
        <v>0</v>
      </c>
      <c r="E89" s="16">
        <v>0</v>
      </c>
    </row>
    <row r="90" spans="1:5" x14ac:dyDescent="0.3">
      <c r="A90" s="181" t="s">
        <v>272</v>
      </c>
      <c r="B90" s="182" t="s">
        <v>6</v>
      </c>
      <c r="C90" s="23">
        <f>'Pipes &amp; Trash Guards'!G11</f>
        <v>0</v>
      </c>
      <c r="D90" s="23">
        <f>'Pipes &amp; Trash Guards'!H11</f>
        <v>0</v>
      </c>
      <c r="E90" s="16">
        <v>0</v>
      </c>
    </row>
    <row r="91" spans="1:5" x14ac:dyDescent="0.3">
      <c r="A91" s="181" t="s">
        <v>271</v>
      </c>
      <c r="B91" s="182" t="s">
        <v>6</v>
      </c>
      <c r="C91" s="23">
        <f>'Pipes &amp; Trash Guards'!G12</f>
        <v>0</v>
      </c>
      <c r="D91" s="23">
        <f>'Pipes &amp; Trash Guards'!H12</f>
        <v>0</v>
      </c>
      <c r="E91" s="16">
        <v>0</v>
      </c>
    </row>
    <row r="92" spans="1:5" x14ac:dyDescent="0.3">
      <c r="A92" s="181" t="s">
        <v>270</v>
      </c>
      <c r="B92" s="182" t="s">
        <v>6</v>
      </c>
      <c r="C92" s="23">
        <f>'Pipes &amp; Trash Guards'!G13</f>
        <v>0</v>
      </c>
      <c r="D92" s="23">
        <f>'Pipes &amp; Trash Guards'!H13</f>
        <v>0</v>
      </c>
      <c r="E92" s="16">
        <v>0</v>
      </c>
    </row>
    <row r="93" spans="1:5" x14ac:dyDescent="0.3">
      <c r="A93" s="181" t="s">
        <v>269</v>
      </c>
      <c r="B93" s="182" t="s">
        <v>6</v>
      </c>
      <c r="C93" s="23">
        <f>'Pipes &amp; Trash Guards'!G14</f>
        <v>0</v>
      </c>
      <c r="D93" s="23">
        <f>'Pipes &amp; Trash Guards'!H14</f>
        <v>0</v>
      </c>
      <c r="E93" s="16">
        <v>0</v>
      </c>
    </row>
    <row r="94" spans="1:5" x14ac:dyDescent="0.3">
      <c r="A94" s="181" t="s">
        <v>268</v>
      </c>
      <c r="B94" s="182" t="s">
        <v>6</v>
      </c>
      <c r="C94" s="23">
        <f>'Pipes &amp; Trash Guards'!G15</f>
        <v>0</v>
      </c>
      <c r="D94" s="23">
        <f>'Pipes &amp; Trash Guards'!H15</f>
        <v>0</v>
      </c>
      <c r="E94" s="16">
        <v>0</v>
      </c>
    </row>
    <row r="95" spans="1:5" x14ac:dyDescent="0.3">
      <c r="A95" s="181" t="s">
        <v>267</v>
      </c>
      <c r="B95" s="182" t="s">
        <v>6</v>
      </c>
      <c r="C95" s="23">
        <f>'Pipes &amp; Trash Guards'!G16</f>
        <v>0</v>
      </c>
      <c r="D95" s="23">
        <f>'Pipes &amp; Trash Guards'!H16</f>
        <v>0</v>
      </c>
      <c r="E95" s="16">
        <v>0</v>
      </c>
    </row>
    <row r="96" spans="1:5" x14ac:dyDescent="0.3">
      <c r="A96" s="181" t="s">
        <v>266</v>
      </c>
      <c r="B96" s="182" t="s">
        <v>6</v>
      </c>
      <c r="C96" s="23">
        <f>'Pipes &amp; Trash Guards'!G17</f>
        <v>0</v>
      </c>
      <c r="D96" s="23">
        <f>'Pipes &amp; Trash Guards'!H17</f>
        <v>0</v>
      </c>
      <c r="E96" s="16">
        <v>0</v>
      </c>
    </row>
    <row r="97" spans="1:5" x14ac:dyDescent="0.3">
      <c r="A97" s="181" t="s">
        <v>265</v>
      </c>
      <c r="B97" s="182" t="s">
        <v>6</v>
      </c>
      <c r="C97" s="23">
        <f>'Pipes &amp; Trash Guards'!G18</f>
        <v>0</v>
      </c>
      <c r="D97" s="23">
        <f>'Pipes &amp; Trash Guards'!H18</f>
        <v>0</v>
      </c>
      <c r="E97" s="16">
        <v>0</v>
      </c>
    </row>
    <row r="98" spans="1:5" x14ac:dyDescent="0.3">
      <c r="A98" s="181" t="s">
        <v>264</v>
      </c>
      <c r="B98" s="182" t="s">
        <v>6</v>
      </c>
      <c r="C98" s="23">
        <f>'Pipes &amp; Trash Guards'!G19</f>
        <v>0</v>
      </c>
      <c r="D98" s="23">
        <f>'Pipes &amp; Trash Guards'!H19</f>
        <v>0</v>
      </c>
      <c r="E98" s="16">
        <v>0</v>
      </c>
    </row>
    <row r="99" spans="1:5" x14ac:dyDescent="0.3">
      <c r="A99" s="181" t="s">
        <v>263</v>
      </c>
      <c r="B99" s="182" t="s">
        <v>6</v>
      </c>
      <c r="C99" s="23">
        <f>'Pipes &amp; Trash Guards'!G20</f>
        <v>0</v>
      </c>
      <c r="D99" s="23">
        <f>'Pipes &amp; Trash Guards'!H20</f>
        <v>0</v>
      </c>
      <c r="E99" s="16">
        <v>0</v>
      </c>
    </row>
    <row r="100" spans="1:5" x14ac:dyDescent="0.3">
      <c r="A100" s="181" t="s">
        <v>262</v>
      </c>
      <c r="B100" s="182" t="s">
        <v>6</v>
      </c>
      <c r="C100" s="23">
        <f>'Pipes &amp; Trash Guards'!G21</f>
        <v>0</v>
      </c>
      <c r="D100" s="23">
        <f>'Pipes &amp; Trash Guards'!H21</f>
        <v>0</v>
      </c>
      <c r="E100" s="16">
        <v>0</v>
      </c>
    </row>
    <row r="101" spans="1:5" ht="22.8" x14ac:dyDescent="0.3">
      <c r="A101" s="181" t="s">
        <v>352</v>
      </c>
      <c r="B101" s="182" t="s">
        <v>36</v>
      </c>
      <c r="C101" s="23">
        <f>'Pipes &amp; Trash Guards'!G22</f>
        <v>0</v>
      </c>
      <c r="D101" s="23">
        <f>'Pipes &amp; Trash Guards'!H22</f>
        <v>0</v>
      </c>
      <c r="E101" s="22">
        <v>0</v>
      </c>
    </row>
    <row r="102" spans="1:5" ht="22.8" x14ac:dyDescent="0.3">
      <c r="A102" s="181" t="s">
        <v>353</v>
      </c>
      <c r="B102" s="182" t="s">
        <v>36</v>
      </c>
      <c r="C102" s="23">
        <f>'Pipes &amp; Trash Guards'!G23</f>
        <v>0</v>
      </c>
      <c r="D102" s="23">
        <f>'Pipes &amp; Trash Guards'!H23</f>
        <v>0</v>
      </c>
      <c r="E102" s="22">
        <v>0</v>
      </c>
    </row>
    <row r="103" spans="1:5" ht="22.8" x14ac:dyDescent="0.3">
      <c r="A103" s="181" t="s">
        <v>261</v>
      </c>
      <c r="B103" s="182" t="s">
        <v>36</v>
      </c>
      <c r="C103" s="23">
        <f>'Pipes &amp; Trash Guards'!G24</f>
        <v>0</v>
      </c>
      <c r="D103" s="23">
        <f>'Pipes &amp; Trash Guards'!H24</f>
        <v>0</v>
      </c>
      <c r="E103" s="26">
        <v>0</v>
      </c>
    </row>
    <row r="104" spans="1:5" ht="22.8" x14ac:dyDescent="0.3">
      <c r="A104" s="181" t="s">
        <v>260</v>
      </c>
      <c r="B104" s="182" t="s">
        <v>36</v>
      </c>
      <c r="C104" s="23">
        <f>'Pipes &amp; Trash Guards'!G25</f>
        <v>0</v>
      </c>
      <c r="D104" s="23">
        <f>'Pipes &amp; Trash Guards'!H25</f>
        <v>0</v>
      </c>
      <c r="E104" s="26">
        <v>0</v>
      </c>
    </row>
    <row r="105" spans="1:5" ht="22.8" x14ac:dyDescent="0.3">
      <c r="A105" s="181" t="s">
        <v>259</v>
      </c>
      <c r="B105" s="182" t="s">
        <v>36</v>
      </c>
      <c r="C105" s="23">
        <f>'Pipes &amp; Trash Guards'!G26</f>
        <v>0</v>
      </c>
      <c r="D105" s="23">
        <f>'Pipes &amp; Trash Guards'!H26</f>
        <v>0</v>
      </c>
      <c r="E105" s="26">
        <v>0</v>
      </c>
    </row>
    <row r="106" spans="1:5" ht="22.8" x14ac:dyDescent="0.3">
      <c r="A106" s="181" t="s">
        <v>599</v>
      </c>
      <c r="B106" s="182" t="s">
        <v>36</v>
      </c>
      <c r="C106" s="23">
        <f>'Pipes &amp; Trash Guards'!G27</f>
        <v>0</v>
      </c>
      <c r="D106" s="23">
        <f>'Pipes &amp; Trash Guards'!H27</f>
        <v>0</v>
      </c>
      <c r="E106" s="26">
        <v>0</v>
      </c>
    </row>
    <row r="107" spans="1:5" ht="22.8" x14ac:dyDescent="0.3">
      <c r="A107" s="181" t="s">
        <v>258</v>
      </c>
      <c r="B107" s="182" t="s">
        <v>36</v>
      </c>
      <c r="C107" s="23">
        <f>'Pipes &amp; Trash Guards'!G28</f>
        <v>0</v>
      </c>
      <c r="D107" s="23">
        <f>'Pipes &amp; Trash Guards'!H28</f>
        <v>0</v>
      </c>
      <c r="E107" s="26">
        <v>0</v>
      </c>
    </row>
    <row r="108" spans="1:5" ht="22.8" x14ac:dyDescent="0.3">
      <c r="A108" s="181" t="s">
        <v>257</v>
      </c>
      <c r="B108" s="182" t="s">
        <v>36</v>
      </c>
      <c r="C108" s="23">
        <f>'Pipes &amp; Trash Guards'!G29</f>
        <v>0</v>
      </c>
      <c r="D108" s="23">
        <f>'Pipes &amp; Trash Guards'!H29</f>
        <v>0</v>
      </c>
      <c r="E108" s="26">
        <v>0</v>
      </c>
    </row>
    <row r="109" spans="1:5" ht="22.8" x14ac:dyDescent="0.3">
      <c r="A109" s="181" t="s">
        <v>256</v>
      </c>
      <c r="B109" s="182" t="s">
        <v>36</v>
      </c>
      <c r="C109" s="23">
        <f>'Pipes &amp; Trash Guards'!G30</f>
        <v>0</v>
      </c>
      <c r="D109" s="23">
        <f>'Pipes &amp; Trash Guards'!H30</f>
        <v>0</v>
      </c>
      <c r="E109" s="26">
        <v>0</v>
      </c>
    </row>
    <row r="110" spans="1:5" ht="22.8" x14ac:dyDescent="0.3">
      <c r="A110" s="186" t="s">
        <v>354</v>
      </c>
      <c r="B110" s="187" t="s">
        <v>36</v>
      </c>
      <c r="C110" s="23">
        <f>'Pipes &amp; Trash Guards'!G31</f>
        <v>0</v>
      </c>
      <c r="D110" s="23">
        <f>'Pipes &amp; Trash Guards'!H31</f>
        <v>0</v>
      </c>
      <c r="E110" s="21">
        <v>0</v>
      </c>
    </row>
    <row r="111" spans="1:5" ht="22.8" x14ac:dyDescent="0.3">
      <c r="A111" s="186" t="s">
        <v>657</v>
      </c>
      <c r="B111" s="187" t="s">
        <v>36</v>
      </c>
      <c r="C111" s="23">
        <f>'Pipes &amp; Trash Guards'!G32</f>
        <v>0</v>
      </c>
      <c r="D111" s="23">
        <f>'Pipes &amp; Trash Guards'!H32</f>
        <v>0</v>
      </c>
      <c r="E111" s="21">
        <v>0</v>
      </c>
    </row>
    <row r="112" spans="1:5" ht="22.8" x14ac:dyDescent="0.3">
      <c r="A112" s="186" t="s">
        <v>658</v>
      </c>
      <c r="B112" s="187" t="s">
        <v>36</v>
      </c>
      <c r="C112" s="23">
        <f>'Pipes &amp; Trash Guards'!G33</f>
        <v>0</v>
      </c>
      <c r="D112" s="23">
        <f>'Pipes &amp; Trash Guards'!H33</f>
        <v>0</v>
      </c>
      <c r="E112" s="21">
        <v>0</v>
      </c>
    </row>
    <row r="113" spans="1:5" ht="22.8" x14ac:dyDescent="0.3">
      <c r="A113" s="186" t="s">
        <v>659</v>
      </c>
      <c r="B113" s="187" t="s">
        <v>36</v>
      </c>
      <c r="C113" s="23">
        <f>'Pipes &amp; Trash Guards'!G34</f>
        <v>0</v>
      </c>
      <c r="D113" s="23">
        <f>'Pipes &amp; Trash Guards'!H34</f>
        <v>0</v>
      </c>
      <c r="E113" s="21">
        <v>0</v>
      </c>
    </row>
    <row r="114" spans="1:5" ht="22.8" x14ac:dyDescent="0.3">
      <c r="A114" s="186" t="s">
        <v>660</v>
      </c>
      <c r="B114" s="187" t="s">
        <v>36</v>
      </c>
      <c r="C114" s="23">
        <f>'Pipes &amp; Trash Guards'!G35</f>
        <v>0</v>
      </c>
      <c r="D114" s="23">
        <f>'Pipes &amp; Trash Guards'!H35</f>
        <v>0</v>
      </c>
      <c r="E114" s="21">
        <v>0</v>
      </c>
    </row>
    <row r="115" spans="1:5" ht="22.8" x14ac:dyDescent="0.3">
      <c r="A115" s="186" t="s">
        <v>661</v>
      </c>
      <c r="B115" s="187" t="s">
        <v>36</v>
      </c>
      <c r="C115" s="23">
        <f>'Pipes &amp; Trash Guards'!G36</f>
        <v>0</v>
      </c>
      <c r="D115" s="23">
        <f>'Pipes &amp; Trash Guards'!H36</f>
        <v>0</v>
      </c>
      <c r="E115" s="21">
        <v>0</v>
      </c>
    </row>
    <row r="116" spans="1:5" ht="22.8" x14ac:dyDescent="0.3">
      <c r="A116" s="186" t="s">
        <v>662</v>
      </c>
      <c r="B116" s="187" t="s">
        <v>36</v>
      </c>
      <c r="C116" s="23">
        <f>'Pipes &amp; Trash Guards'!G37</f>
        <v>0</v>
      </c>
      <c r="D116" s="23">
        <f>'Pipes &amp; Trash Guards'!H37</f>
        <v>0</v>
      </c>
      <c r="E116" s="21">
        <v>0</v>
      </c>
    </row>
    <row r="117" spans="1:5" ht="22.8" x14ac:dyDescent="0.3">
      <c r="A117" s="186" t="s">
        <v>663</v>
      </c>
      <c r="B117" s="187" t="s">
        <v>36</v>
      </c>
      <c r="C117" s="23">
        <f>'Pipes &amp; Trash Guards'!G38</f>
        <v>0</v>
      </c>
      <c r="D117" s="23">
        <f>'Pipes &amp; Trash Guards'!H38</f>
        <v>0</v>
      </c>
      <c r="E117" s="21">
        <v>0</v>
      </c>
    </row>
    <row r="118" spans="1:5" x14ac:dyDescent="0.3">
      <c r="A118" s="186" t="s">
        <v>601</v>
      </c>
      <c r="B118" s="187" t="s">
        <v>36</v>
      </c>
      <c r="C118" s="23">
        <f>'Pipes &amp; Trash Guards'!G39</f>
        <v>0</v>
      </c>
      <c r="D118" s="23">
        <f>'Pipes &amp; Trash Guards'!H39</f>
        <v>0</v>
      </c>
      <c r="E118" s="21">
        <v>0</v>
      </c>
    </row>
    <row r="119" spans="1:5" ht="22.8" x14ac:dyDescent="0.3">
      <c r="A119" s="186" t="s">
        <v>664</v>
      </c>
      <c r="B119" s="187" t="s">
        <v>36</v>
      </c>
      <c r="C119" s="23">
        <f>'Pipes &amp; Trash Guards'!G40</f>
        <v>0</v>
      </c>
      <c r="D119" s="23">
        <f>'Pipes &amp; Trash Guards'!H40</f>
        <v>0</v>
      </c>
      <c r="E119" s="21">
        <v>0</v>
      </c>
    </row>
    <row r="120" spans="1:5" ht="22.8" x14ac:dyDescent="0.3">
      <c r="A120" s="186" t="s">
        <v>665</v>
      </c>
      <c r="B120" s="187" t="s">
        <v>36</v>
      </c>
      <c r="C120" s="23">
        <f>'Pipes &amp; Trash Guards'!G41</f>
        <v>0</v>
      </c>
      <c r="D120" s="23">
        <f>'Pipes &amp; Trash Guards'!H41</f>
        <v>0</v>
      </c>
      <c r="E120" s="21">
        <v>0</v>
      </c>
    </row>
    <row r="121" spans="1:5" ht="22.8" x14ac:dyDescent="0.3">
      <c r="A121" s="186" t="s">
        <v>666</v>
      </c>
      <c r="B121" s="187" t="s">
        <v>36</v>
      </c>
      <c r="C121" s="23">
        <f>'Pipes &amp; Trash Guards'!G42</f>
        <v>0</v>
      </c>
      <c r="D121" s="23">
        <f>'Pipes &amp; Trash Guards'!H42</f>
        <v>0</v>
      </c>
      <c r="E121" s="21">
        <v>0</v>
      </c>
    </row>
    <row r="122" spans="1:5" ht="22.8" x14ac:dyDescent="0.3">
      <c r="A122" s="186" t="s">
        <v>667</v>
      </c>
      <c r="B122" s="187" t="s">
        <v>36</v>
      </c>
      <c r="C122" s="23">
        <f>'Pipes &amp; Trash Guards'!G43</f>
        <v>0</v>
      </c>
      <c r="D122" s="23">
        <f>'Pipes &amp; Trash Guards'!H43</f>
        <v>0</v>
      </c>
      <c r="E122" s="21">
        <v>0</v>
      </c>
    </row>
    <row r="123" spans="1:5" ht="22.8" x14ac:dyDescent="0.3">
      <c r="A123" s="186" t="s">
        <v>668</v>
      </c>
      <c r="B123" s="187" t="s">
        <v>36</v>
      </c>
      <c r="C123" s="23">
        <f>'Pipes &amp; Trash Guards'!G44</f>
        <v>0</v>
      </c>
      <c r="D123" s="23">
        <f>'Pipes &amp; Trash Guards'!H44</f>
        <v>0</v>
      </c>
      <c r="E123" s="21">
        <v>0</v>
      </c>
    </row>
    <row r="124" spans="1:5" ht="22.8" x14ac:dyDescent="0.3">
      <c r="A124" s="186" t="s">
        <v>669</v>
      </c>
      <c r="B124" s="187" t="s">
        <v>36</v>
      </c>
      <c r="C124" s="23">
        <f>'Pipes &amp; Trash Guards'!G45</f>
        <v>0</v>
      </c>
      <c r="D124" s="23">
        <f>'Pipes &amp; Trash Guards'!H45</f>
        <v>0</v>
      </c>
      <c r="E124" s="21">
        <v>0</v>
      </c>
    </row>
    <row r="125" spans="1:5" ht="22.8" x14ac:dyDescent="0.3">
      <c r="A125" s="186" t="s">
        <v>670</v>
      </c>
      <c r="B125" s="187" t="s">
        <v>36</v>
      </c>
      <c r="C125" s="23">
        <f>'Pipes &amp; Trash Guards'!G46</f>
        <v>0</v>
      </c>
      <c r="D125" s="23">
        <f>'Pipes &amp; Trash Guards'!H46</f>
        <v>0</v>
      </c>
      <c r="E125" s="21">
        <v>0</v>
      </c>
    </row>
    <row r="126" spans="1:5" ht="22.8" x14ac:dyDescent="0.3">
      <c r="A126" s="186" t="s">
        <v>671</v>
      </c>
      <c r="B126" s="187" t="s">
        <v>36</v>
      </c>
      <c r="C126" s="23">
        <f>'Pipes &amp; Trash Guards'!G47</f>
        <v>0</v>
      </c>
      <c r="D126" s="23">
        <f>'Pipes &amp; Trash Guards'!H47</f>
        <v>0</v>
      </c>
      <c r="E126" s="21">
        <v>0</v>
      </c>
    </row>
    <row r="127" spans="1:5" ht="22.8" x14ac:dyDescent="0.3">
      <c r="A127" s="181" t="s">
        <v>355</v>
      </c>
      <c r="B127" s="182" t="s">
        <v>36</v>
      </c>
      <c r="C127" s="23">
        <f>'Pipes &amp; Trash Guards'!G48</f>
        <v>0</v>
      </c>
      <c r="D127" s="23">
        <f>'Pipes &amp; Trash Guards'!H48</f>
        <v>0</v>
      </c>
      <c r="E127" s="22">
        <v>0</v>
      </c>
    </row>
    <row r="128" spans="1:5" ht="22.8" x14ac:dyDescent="0.3">
      <c r="A128" s="181" t="s">
        <v>356</v>
      </c>
      <c r="B128" s="182" t="s">
        <v>36</v>
      </c>
      <c r="C128" s="23">
        <f>'Pipes &amp; Trash Guards'!G49</f>
        <v>0</v>
      </c>
      <c r="D128" s="23">
        <f>'Pipes &amp; Trash Guards'!H49</f>
        <v>0</v>
      </c>
      <c r="E128" s="22">
        <v>0</v>
      </c>
    </row>
    <row r="129" spans="1:5" ht="22.8" x14ac:dyDescent="0.3">
      <c r="A129" s="181" t="s">
        <v>357</v>
      </c>
      <c r="B129" s="182" t="s">
        <v>36</v>
      </c>
      <c r="C129" s="23">
        <f>'Pipes &amp; Trash Guards'!G50</f>
        <v>0</v>
      </c>
      <c r="D129" s="23">
        <f>'Pipes &amp; Trash Guards'!H50</f>
        <v>0</v>
      </c>
      <c r="E129" s="22">
        <v>0</v>
      </c>
    </row>
    <row r="130" spans="1:5" ht="22.8" x14ac:dyDescent="0.3">
      <c r="A130" s="181" t="s">
        <v>402</v>
      </c>
      <c r="B130" s="182" t="s">
        <v>36</v>
      </c>
      <c r="C130" s="23">
        <f>'Pipes &amp; Trash Guards'!G51</f>
        <v>0</v>
      </c>
      <c r="D130" s="23">
        <f>'Pipes &amp; Trash Guards'!H51</f>
        <v>0</v>
      </c>
      <c r="E130" s="22">
        <v>0</v>
      </c>
    </row>
    <row r="131" spans="1:5" ht="22.8" x14ac:dyDescent="0.3">
      <c r="A131" s="181" t="s">
        <v>358</v>
      </c>
      <c r="B131" s="182" t="s">
        <v>36</v>
      </c>
      <c r="C131" s="23">
        <f>'Pipes &amp; Trash Guards'!G52</f>
        <v>0</v>
      </c>
      <c r="D131" s="23">
        <f>'Pipes &amp; Trash Guards'!H52</f>
        <v>0</v>
      </c>
      <c r="E131" s="22">
        <v>0</v>
      </c>
    </row>
    <row r="132" spans="1:5" ht="22.8" x14ac:dyDescent="0.3">
      <c r="A132" s="181" t="s">
        <v>359</v>
      </c>
      <c r="B132" s="182" t="s">
        <v>36</v>
      </c>
      <c r="C132" s="23">
        <f>'Pipes &amp; Trash Guards'!G53</f>
        <v>0</v>
      </c>
      <c r="D132" s="23">
        <f>'Pipes &amp; Trash Guards'!H53</f>
        <v>0</v>
      </c>
      <c r="E132" s="22">
        <v>0</v>
      </c>
    </row>
    <row r="133" spans="1:5" ht="22.8" x14ac:dyDescent="0.3">
      <c r="A133" s="181" t="s">
        <v>360</v>
      </c>
      <c r="B133" s="182" t="s">
        <v>36</v>
      </c>
      <c r="C133" s="23">
        <f>'Pipes &amp; Trash Guards'!G54</f>
        <v>0</v>
      </c>
      <c r="D133" s="23">
        <f>'Pipes &amp; Trash Guards'!H54</f>
        <v>0</v>
      </c>
      <c r="E133" s="22">
        <v>0</v>
      </c>
    </row>
    <row r="134" spans="1:5" ht="22.8" x14ac:dyDescent="0.3">
      <c r="A134" s="181" t="s">
        <v>361</v>
      </c>
      <c r="B134" s="182" t="s">
        <v>36</v>
      </c>
      <c r="C134" s="23">
        <f>'Pipes &amp; Trash Guards'!G55</f>
        <v>0</v>
      </c>
      <c r="D134" s="23">
        <f>'Pipes &amp; Trash Guards'!H55</f>
        <v>0</v>
      </c>
      <c r="E134" s="22">
        <v>0</v>
      </c>
    </row>
    <row r="135" spans="1:5" ht="22.8" x14ac:dyDescent="0.3">
      <c r="A135" s="181" t="s">
        <v>364</v>
      </c>
      <c r="B135" s="182" t="s">
        <v>36</v>
      </c>
      <c r="C135" s="23">
        <f>'Pipes &amp; Trash Guards'!G56</f>
        <v>0</v>
      </c>
      <c r="D135" s="23">
        <f>'Pipes &amp; Trash Guards'!H56</f>
        <v>0</v>
      </c>
      <c r="E135" s="22">
        <v>0</v>
      </c>
    </row>
    <row r="136" spans="1:5" ht="22.8" x14ac:dyDescent="0.3">
      <c r="A136" s="181" t="s">
        <v>362</v>
      </c>
      <c r="B136" s="182" t="s">
        <v>36</v>
      </c>
      <c r="C136" s="23">
        <f>'Pipes &amp; Trash Guards'!G57</f>
        <v>0</v>
      </c>
      <c r="D136" s="23">
        <f>'Pipes &amp; Trash Guards'!H57</f>
        <v>0</v>
      </c>
      <c r="E136" s="22">
        <v>0</v>
      </c>
    </row>
    <row r="137" spans="1:5" ht="22.8" x14ac:dyDescent="0.3">
      <c r="A137" s="181" t="s">
        <v>602</v>
      </c>
      <c r="B137" s="182" t="s">
        <v>36</v>
      </c>
      <c r="C137" s="23">
        <f>'Pipes &amp; Trash Guards'!G58</f>
        <v>0</v>
      </c>
      <c r="D137" s="23">
        <f>'Pipes &amp; Trash Guards'!H58</f>
        <v>0</v>
      </c>
      <c r="E137" s="22">
        <v>0</v>
      </c>
    </row>
    <row r="138" spans="1:5" ht="22.8" x14ac:dyDescent="0.3">
      <c r="A138" s="181" t="s">
        <v>363</v>
      </c>
      <c r="B138" s="182" t="s">
        <v>36</v>
      </c>
      <c r="C138" s="23">
        <f>'Pipes &amp; Trash Guards'!G59</f>
        <v>0</v>
      </c>
      <c r="D138" s="23">
        <f>'Pipes &amp; Trash Guards'!H59</f>
        <v>0</v>
      </c>
      <c r="E138" s="21">
        <v>0</v>
      </c>
    </row>
    <row r="139" spans="1:5" ht="22.8" x14ac:dyDescent="0.3">
      <c r="A139" s="181" t="s">
        <v>603</v>
      </c>
      <c r="B139" s="182" t="s">
        <v>36</v>
      </c>
      <c r="C139" s="23">
        <f>'Pipes &amp; Trash Guards'!G60</f>
        <v>0</v>
      </c>
      <c r="D139" s="23">
        <f>'Pipes &amp; Trash Guards'!H60</f>
        <v>0</v>
      </c>
      <c r="E139" s="21">
        <v>0</v>
      </c>
    </row>
    <row r="140" spans="1:5" ht="22.8" x14ac:dyDescent="0.3">
      <c r="A140" s="181" t="s">
        <v>365</v>
      </c>
      <c r="B140" s="182" t="s">
        <v>36</v>
      </c>
      <c r="C140" s="23">
        <f>'Pipes &amp; Trash Guards'!G61</f>
        <v>0</v>
      </c>
      <c r="D140" s="23">
        <f>'Pipes &amp; Trash Guards'!H61</f>
        <v>0</v>
      </c>
      <c r="E140" s="16">
        <v>0</v>
      </c>
    </row>
    <row r="141" spans="1:5" ht="22.8" x14ac:dyDescent="0.3">
      <c r="A141" s="181" t="s">
        <v>604</v>
      </c>
      <c r="B141" s="182" t="s">
        <v>36</v>
      </c>
      <c r="C141" s="23">
        <f>'Pipes &amp; Trash Guards'!G62</f>
        <v>0</v>
      </c>
      <c r="D141" s="23">
        <f>'Pipes &amp; Trash Guards'!H62</f>
        <v>0</v>
      </c>
      <c r="E141" s="16">
        <v>0</v>
      </c>
    </row>
    <row r="142" spans="1:5" ht="22.8" x14ac:dyDescent="0.3">
      <c r="A142" s="181" t="s">
        <v>366</v>
      </c>
      <c r="B142" s="182" t="s">
        <v>36</v>
      </c>
      <c r="C142" s="23">
        <f>'Pipes &amp; Trash Guards'!G63</f>
        <v>0</v>
      </c>
      <c r="D142" s="23">
        <f>'Pipes &amp; Trash Guards'!H63</f>
        <v>0</v>
      </c>
      <c r="E142" s="16">
        <v>0</v>
      </c>
    </row>
    <row r="143" spans="1:5" ht="22.8" x14ac:dyDescent="0.3">
      <c r="A143" s="181" t="s">
        <v>239</v>
      </c>
      <c r="B143" s="182" t="s">
        <v>36</v>
      </c>
      <c r="C143" s="23">
        <f>'Pipes &amp; Trash Guards'!G64</f>
        <v>0</v>
      </c>
      <c r="D143" s="23">
        <f>'Pipes &amp; Trash Guards'!H64</f>
        <v>0</v>
      </c>
      <c r="E143" s="16">
        <v>0</v>
      </c>
    </row>
    <row r="144" spans="1:5" ht="22.8" x14ac:dyDescent="0.3">
      <c r="A144" s="181" t="s">
        <v>238</v>
      </c>
      <c r="B144" s="182" t="s">
        <v>36</v>
      </c>
      <c r="C144" s="23">
        <f>'Pipes &amp; Trash Guards'!G65</f>
        <v>0</v>
      </c>
      <c r="D144" s="23">
        <f>'Pipes &amp; Trash Guards'!H65</f>
        <v>0</v>
      </c>
      <c r="E144" s="16">
        <v>0</v>
      </c>
    </row>
    <row r="145" spans="1:5" ht="22.8" x14ac:dyDescent="0.3">
      <c r="A145" s="181" t="s">
        <v>237</v>
      </c>
      <c r="B145" s="182" t="s">
        <v>36</v>
      </c>
      <c r="C145" s="23">
        <f>'Pipes &amp; Trash Guards'!G66</f>
        <v>0</v>
      </c>
      <c r="D145" s="23">
        <f>'Pipes &amp; Trash Guards'!H66</f>
        <v>0</v>
      </c>
      <c r="E145" s="16">
        <v>0</v>
      </c>
    </row>
    <row r="146" spans="1:5" ht="22.8" x14ac:dyDescent="0.3">
      <c r="A146" s="181" t="s">
        <v>236</v>
      </c>
      <c r="B146" s="182" t="s">
        <v>36</v>
      </c>
      <c r="C146" s="23">
        <f>'Pipes &amp; Trash Guards'!G67</f>
        <v>0</v>
      </c>
      <c r="D146" s="23">
        <f>'Pipes &amp; Trash Guards'!H67</f>
        <v>0</v>
      </c>
      <c r="E146" s="16">
        <v>0</v>
      </c>
    </row>
    <row r="147" spans="1:5" ht="22.8" x14ac:dyDescent="0.3">
      <c r="A147" s="181" t="s">
        <v>235</v>
      </c>
      <c r="B147" s="182" t="s">
        <v>36</v>
      </c>
      <c r="C147" s="23">
        <f>'Pipes &amp; Trash Guards'!G68</f>
        <v>0</v>
      </c>
      <c r="D147" s="23">
        <f>'Pipes &amp; Trash Guards'!H68</f>
        <v>0</v>
      </c>
      <c r="E147" s="16">
        <v>0</v>
      </c>
    </row>
    <row r="148" spans="1:5" ht="22.8" x14ac:dyDescent="0.3">
      <c r="A148" s="181" t="s">
        <v>234</v>
      </c>
      <c r="B148" s="182" t="s">
        <v>36</v>
      </c>
      <c r="C148" s="23">
        <f>'Pipes &amp; Trash Guards'!G69</f>
        <v>0</v>
      </c>
      <c r="D148" s="23">
        <f>'Pipes &amp; Trash Guards'!H69</f>
        <v>0</v>
      </c>
      <c r="E148" s="16">
        <v>0</v>
      </c>
    </row>
    <row r="149" spans="1:5" ht="22.8" x14ac:dyDescent="0.3">
      <c r="A149" s="181" t="s">
        <v>233</v>
      </c>
      <c r="B149" s="182" t="s">
        <v>36</v>
      </c>
      <c r="C149" s="23">
        <f>'Pipes &amp; Trash Guards'!G70</f>
        <v>0</v>
      </c>
      <c r="D149" s="23">
        <f>'Pipes &amp; Trash Guards'!H70</f>
        <v>0</v>
      </c>
      <c r="E149" s="21">
        <v>0</v>
      </c>
    </row>
    <row r="150" spans="1:5" ht="22.8" x14ac:dyDescent="0.3">
      <c r="A150" s="181" t="s">
        <v>232</v>
      </c>
      <c r="B150" s="182" t="s">
        <v>36</v>
      </c>
      <c r="C150" s="23">
        <f>'Pipes &amp; Trash Guards'!G71</f>
        <v>0</v>
      </c>
      <c r="D150" s="23">
        <f>'Pipes &amp; Trash Guards'!H71</f>
        <v>0</v>
      </c>
      <c r="E150" s="16">
        <v>0</v>
      </c>
    </row>
    <row r="151" spans="1:5" ht="22.8" x14ac:dyDescent="0.3">
      <c r="A151" s="181" t="s">
        <v>231</v>
      </c>
      <c r="B151" s="182" t="s">
        <v>36</v>
      </c>
      <c r="C151" s="23">
        <f>'Pipes &amp; Trash Guards'!G72</f>
        <v>0</v>
      </c>
      <c r="D151" s="23">
        <f>'Pipes &amp; Trash Guards'!H72</f>
        <v>0</v>
      </c>
      <c r="E151" s="16">
        <v>0</v>
      </c>
    </row>
    <row r="152" spans="1:5" ht="22.8" x14ac:dyDescent="0.3">
      <c r="A152" s="181" t="s">
        <v>605</v>
      </c>
      <c r="B152" s="182" t="s">
        <v>36</v>
      </c>
      <c r="C152" s="23">
        <f>'Pipes &amp; Trash Guards'!G73</f>
        <v>0</v>
      </c>
      <c r="D152" s="23">
        <f>'Pipes &amp; Trash Guards'!H73</f>
        <v>0</v>
      </c>
      <c r="E152" s="16">
        <v>0</v>
      </c>
    </row>
    <row r="153" spans="1:5" ht="22.8" x14ac:dyDescent="0.3">
      <c r="A153" s="181" t="s">
        <v>367</v>
      </c>
      <c r="B153" s="182" t="s">
        <v>36</v>
      </c>
      <c r="C153" s="23">
        <f>'Pipes &amp; Trash Guards'!G74</f>
        <v>0</v>
      </c>
      <c r="D153" s="23">
        <f>'Pipes &amp; Trash Guards'!H74</f>
        <v>0</v>
      </c>
      <c r="E153" s="16">
        <v>0</v>
      </c>
    </row>
    <row r="154" spans="1:5" ht="22.8" x14ac:dyDescent="0.3">
      <c r="A154" s="181" t="s">
        <v>606</v>
      </c>
      <c r="B154" s="182" t="s">
        <v>36</v>
      </c>
      <c r="C154" s="23">
        <f>'Pipes &amp; Trash Guards'!G75</f>
        <v>0</v>
      </c>
      <c r="D154" s="23">
        <f>'Pipes &amp; Trash Guards'!H75</f>
        <v>0</v>
      </c>
      <c r="E154" s="16">
        <v>0</v>
      </c>
    </row>
    <row r="155" spans="1:5" ht="22.8" x14ac:dyDescent="0.3">
      <c r="A155" s="181" t="s">
        <v>607</v>
      </c>
      <c r="B155" s="182" t="s">
        <v>36</v>
      </c>
      <c r="C155" s="23">
        <f>'Pipes &amp; Trash Guards'!G76</f>
        <v>0</v>
      </c>
      <c r="D155" s="23">
        <f>'Pipes &amp; Trash Guards'!H76</f>
        <v>0</v>
      </c>
      <c r="E155" s="16">
        <v>0</v>
      </c>
    </row>
    <row r="156" spans="1:5" x14ac:dyDescent="0.3">
      <c r="A156" s="183" t="s">
        <v>230</v>
      </c>
      <c r="B156" s="184" t="s">
        <v>6</v>
      </c>
      <c r="C156" s="23">
        <f>'Pipes &amp; Trash Guards'!G77</f>
        <v>0</v>
      </c>
      <c r="D156" s="23">
        <f>'Pipes &amp; Trash Guards'!H77</f>
        <v>0</v>
      </c>
      <c r="E156" s="22">
        <v>0</v>
      </c>
    </row>
    <row r="157" spans="1:5" x14ac:dyDescent="0.3">
      <c r="A157" s="183" t="s">
        <v>229</v>
      </c>
      <c r="B157" s="184" t="s">
        <v>6</v>
      </c>
      <c r="C157" s="23">
        <f>'Pipes &amp; Trash Guards'!G78</f>
        <v>0</v>
      </c>
      <c r="D157" s="23">
        <f>'Pipes &amp; Trash Guards'!H78</f>
        <v>0</v>
      </c>
      <c r="E157" s="22">
        <v>0</v>
      </c>
    </row>
    <row r="158" spans="1:5" x14ac:dyDescent="0.3">
      <c r="A158" s="183" t="s">
        <v>228</v>
      </c>
      <c r="B158" s="184" t="s">
        <v>6</v>
      </c>
      <c r="C158" s="23">
        <f>'Pipes &amp; Trash Guards'!G79</f>
        <v>0</v>
      </c>
      <c r="D158" s="23">
        <f>'Pipes &amp; Trash Guards'!H79</f>
        <v>0</v>
      </c>
      <c r="E158" s="21">
        <v>0</v>
      </c>
    </row>
    <row r="159" spans="1:5" x14ac:dyDescent="0.3">
      <c r="A159" s="183" t="s">
        <v>227</v>
      </c>
      <c r="B159" s="184" t="s">
        <v>6</v>
      </c>
      <c r="C159" s="23">
        <f>'Pipes &amp; Trash Guards'!G80</f>
        <v>0</v>
      </c>
      <c r="D159" s="23">
        <f>'Pipes &amp; Trash Guards'!H80</f>
        <v>0</v>
      </c>
      <c r="E159" s="21">
        <v>0</v>
      </c>
    </row>
    <row r="160" spans="1:5" x14ac:dyDescent="0.3">
      <c r="A160" s="183" t="s">
        <v>226</v>
      </c>
      <c r="B160" s="184" t="s">
        <v>6</v>
      </c>
      <c r="C160" s="23">
        <f>'Pipes &amp; Trash Guards'!G81</f>
        <v>0</v>
      </c>
      <c r="D160" s="23">
        <f>'Pipes &amp; Trash Guards'!H81</f>
        <v>0</v>
      </c>
      <c r="E160" s="21">
        <v>0</v>
      </c>
    </row>
    <row r="161" spans="1:5" x14ac:dyDescent="0.3">
      <c r="A161" s="183" t="s">
        <v>225</v>
      </c>
      <c r="B161" s="184" t="s">
        <v>6</v>
      </c>
      <c r="C161" s="23">
        <f>'Pipes &amp; Trash Guards'!G82</f>
        <v>0</v>
      </c>
      <c r="D161" s="23">
        <f>'Pipes &amp; Trash Guards'!H82</f>
        <v>0</v>
      </c>
      <c r="E161" s="21">
        <v>0</v>
      </c>
    </row>
    <row r="162" spans="1:5" ht="22.8" x14ac:dyDescent="0.3">
      <c r="A162" s="185" t="s">
        <v>368</v>
      </c>
      <c r="B162" s="184" t="s">
        <v>36</v>
      </c>
      <c r="C162" s="23">
        <f>'Pipes &amp; Trash Guards'!G83</f>
        <v>0</v>
      </c>
      <c r="D162" s="23">
        <f>'Pipes &amp; Trash Guards'!H83</f>
        <v>0</v>
      </c>
      <c r="E162" s="21">
        <v>0</v>
      </c>
    </row>
    <row r="163" spans="1:5" ht="22.8" x14ac:dyDescent="0.3">
      <c r="A163" s="185" t="s">
        <v>369</v>
      </c>
      <c r="B163" s="184" t="s">
        <v>36</v>
      </c>
      <c r="C163" s="23">
        <f>'Pipes &amp; Trash Guards'!G84</f>
        <v>0</v>
      </c>
      <c r="D163" s="23">
        <f>'Pipes &amp; Trash Guards'!H84</f>
        <v>0</v>
      </c>
      <c r="E163" s="21">
        <v>0</v>
      </c>
    </row>
    <row r="164" spans="1:5" ht="22.8" x14ac:dyDescent="0.3">
      <c r="A164" s="185" t="s">
        <v>370</v>
      </c>
      <c r="B164" s="184" t="s">
        <v>36</v>
      </c>
      <c r="C164" s="23">
        <f>'Pipes &amp; Trash Guards'!G85</f>
        <v>0</v>
      </c>
      <c r="D164" s="23">
        <f>'Pipes &amp; Trash Guards'!H85</f>
        <v>0</v>
      </c>
      <c r="E164" s="21">
        <v>0</v>
      </c>
    </row>
    <row r="165" spans="1:5" x14ac:dyDescent="0.3">
      <c r="A165" s="181" t="s">
        <v>401</v>
      </c>
      <c r="B165" s="182" t="s">
        <v>36</v>
      </c>
      <c r="C165" s="23">
        <f>'Pipes &amp; Trash Guards'!G86</f>
        <v>0</v>
      </c>
      <c r="D165" s="23">
        <f>'Pipes &amp; Trash Guards'!H86</f>
        <v>0</v>
      </c>
      <c r="E165" s="21">
        <v>0</v>
      </c>
    </row>
    <row r="166" spans="1:5" x14ac:dyDescent="0.3">
      <c r="A166" s="181" t="s">
        <v>400</v>
      </c>
      <c r="B166" s="182" t="s">
        <v>36</v>
      </c>
      <c r="C166" s="23">
        <f>'Pipes &amp; Trash Guards'!G87</f>
        <v>0</v>
      </c>
      <c r="D166" s="23">
        <f>'Pipes &amp; Trash Guards'!H87</f>
        <v>0</v>
      </c>
      <c r="E166" s="21">
        <v>0</v>
      </c>
    </row>
    <row r="167" spans="1:5" x14ac:dyDescent="0.3">
      <c r="A167" s="181" t="s">
        <v>399</v>
      </c>
      <c r="B167" s="182" t="s">
        <v>36</v>
      </c>
      <c r="C167" s="23">
        <f>'Pipes &amp; Trash Guards'!G88</f>
        <v>0</v>
      </c>
      <c r="D167" s="23">
        <f>'Pipes &amp; Trash Guards'!H88</f>
        <v>0</v>
      </c>
      <c r="E167" s="21">
        <v>0</v>
      </c>
    </row>
    <row r="168" spans="1:5" x14ac:dyDescent="0.3">
      <c r="A168" s="181" t="s">
        <v>398</v>
      </c>
      <c r="B168" s="182" t="s">
        <v>36</v>
      </c>
      <c r="C168" s="23">
        <f>'Pipes &amp; Trash Guards'!G89</f>
        <v>0</v>
      </c>
      <c r="D168" s="23">
        <f>'Pipes &amp; Trash Guards'!H89</f>
        <v>0</v>
      </c>
      <c r="E168" s="21">
        <v>0</v>
      </c>
    </row>
    <row r="169" spans="1:5" x14ac:dyDescent="0.3">
      <c r="A169" s="181" t="s">
        <v>397</v>
      </c>
      <c r="B169" s="182" t="s">
        <v>36</v>
      </c>
      <c r="C169" s="23">
        <f>'Pipes &amp; Trash Guards'!G90</f>
        <v>0</v>
      </c>
      <c r="D169" s="23">
        <f>'Pipes &amp; Trash Guards'!H90</f>
        <v>0</v>
      </c>
      <c r="E169" s="16">
        <v>0</v>
      </c>
    </row>
    <row r="170" spans="1:5" x14ac:dyDescent="0.3">
      <c r="A170" s="181" t="s">
        <v>396</v>
      </c>
      <c r="B170" s="182" t="s">
        <v>36</v>
      </c>
      <c r="C170" s="23">
        <f>'Pipes &amp; Trash Guards'!G91</f>
        <v>0</v>
      </c>
      <c r="D170" s="23">
        <f>'Pipes &amp; Trash Guards'!H91</f>
        <v>0</v>
      </c>
      <c r="E170" s="21">
        <v>0</v>
      </c>
    </row>
    <row r="171" spans="1:5" x14ac:dyDescent="0.3">
      <c r="A171" s="181" t="s">
        <v>395</v>
      </c>
      <c r="B171" s="182" t="s">
        <v>36</v>
      </c>
      <c r="C171" s="23">
        <f>'Pipes &amp; Trash Guards'!G92</f>
        <v>0</v>
      </c>
      <c r="D171" s="23">
        <f>'Pipes &amp; Trash Guards'!H92</f>
        <v>0</v>
      </c>
      <c r="E171" s="16">
        <v>0</v>
      </c>
    </row>
    <row r="172" spans="1:5" x14ac:dyDescent="0.3">
      <c r="A172" s="181" t="s">
        <v>394</v>
      </c>
      <c r="B172" s="182" t="s">
        <v>36</v>
      </c>
      <c r="C172" s="23">
        <f>'Pipes &amp; Trash Guards'!G93</f>
        <v>0</v>
      </c>
      <c r="D172" s="23">
        <f>'Pipes &amp; Trash Guards'!H93</f>
        <v>0</v>
      </c>
      <c r="E172" s="21">
        <v>0</v>
      </c>
    </row>
    <row r="173" spans="1:5" x14ac:dyDescent="0.3">
      <c r="A173" s="181" t="s">
        <v>393</v>
      </c>
      <c r="B173" s="182" t="s">
        <v>36</v>
      </c>
      <c r="C173" s="23">
        <f>'Pipes &amp; Trash Guards'!G94</f>
        <v>0</v>
      </c>
      <c r="D173" s="23">
        <f>'Pipes &amp; Trash Guards'!H94</f>
        <v>0</v>
      </c>
      <c r="E173" s="21">
        <v>0</v>
      </c>
    </row>
    <row r="174" spans="1:5" x14ac:dyDescent="0.3">
      <c r="A174" s="181" t="s">
        <v>392</v>
      </c>
      <c r="B174" s="182" t="s">
        <v>36</v>
      </c>
      <c r="C174" s="23">
        <f>'Pipes &amp; Trash Guards'!G95</f>
        <v>0</v>
      </c>
      <c r="D174" s="23">
        <f>'Pipes &amp; Trash Guards'!H95</f>
        <v>0</v>
      </c>
      <c r="E174" s="21">
        <v>0</v>
      </c>
    </row>
    <row r="175" spans="1:5" x14ac:dyDescent="0.3">
      <c r="A175" s="181" t="s">
        <v>224</v>
      </c>
      <c r="B175" s="182" t="s">
        <v>6</v>
      </c>
      <c r="C175" s="23">
        <f>'Pipes &amp; Trash Guards'!G96</f>
        <v>0</v>
      </c>
      <c r="D175" s="23">
        <f>'Pipes &amp; Trash Guards'!H96</f>
        <v>0</v>
      </c>
      <c r="E175" s="21">
        <v>0</v>
      </c>
    </row>
    <row r="176" spans="1:5" x14ac:dyDescent="0.3">
      <c r="A176" s="181" t="s">
        <v>391</v>
      </c>
      <c r="B176" s="182" t="s">
        <v>36</v>
      </c>
      <c r="C176" s="23">
        <f>'Pipes &amp; Trash Guards'!G97</f>
        <v>0</v>
      </c>
      <c r="D176" s="23">
        <f>'Pipes &amp; Trash Guards'!H97</f>
        <v>0</v>
      </c>
      <c r="E176" s="21">
        <v>0</v>
      </c>
    </row>
    <row r="177" spans="1:5" ht="22.8" x14ac:dyDescent="0.3">
      <c r="A177" s="181" t="s">
        <v>223</v>
      </c>
      <c r="B177" s="182" t="s">
        <v>36</v>
      </c>
      <c r="C177" s="23">
        <f>'Pipes &amp; Trash Guards'!G98</f>
        <v>0</v>
      </c>
      <c r="D177" s="23">
        <f>'Pipes &amp; Trash Guards'!H98</f>
        <v>0</v>
      </c>
      <c r="E177" s="21">
        <v>0</v>
      </c>
    </row>
    <row r="178" spans="1:5" ht="22.8" x14ac:dyDescent="0.3">
      <c r="A178" s="181" t="s">
        <v>390</v>
      </c>
      <c r="B178" s="182" t="s">
        <v>36</v>
      </c>
      <c r="C178" s="23">
        <f>'Pipes &amp; Trash Guards'!G99</f>
        <v>0</v>
      </c>
      <c r="D178" s="23">
        <f>'Pipes &amp; Trash Guards'!H99</f>
        <v>0</v>
      </c>
      <c r="E178" s="21">
        <v>0</v>
      </c>
    </row>
    <row r="179" spans="1:5" ht="22.8" x14ac:dyDescent="0.3">
      <c r="A179" s="181" t="s">
        <v>389</v>
      </c>
      <c r="B179" s="182" t="s">
        <v>36</v>
      </c>
      <c r="C179" s="23">
        <f>'Pipes &amp; Trash Guards'!G100</f>
        <v>0</v>
      </c>
      <c r="D179" s="23">
        <f>'Pipes &amp; Trash Guards'!H100</f>
        <v>0</v>
      </c>
      <c r="E179" s="21">
        <v>0</v>
      </c>
    </row>
    <row r="180" spans="1:5" ht="22.8" x14ac:dyDescent="0.3">
      <c r="A180" s="181" t="s">
        <v>388</v>
      </c>
      <c r="B180" s="182" t="s">
        <v>36</v>
      </c>
      <c r="C180" s="23">
        <f>'Pipes &amp; Trash Guards'!G101</f>
        <v>0</v>
      </c>
      <c r="D180" s="23">
        <f>'Pipes &amp; Trash Guards'!H101</f>
        <v>0</v>
      </c>
      <c r="E180" s="26">
        <v>0</v>
      </c>
    </row>
    <row r="181" spans="1:5" ht="22.8" x14ac:dyDescent="0.3">
      <c r="A181" s="181" t="s">
        <v>387</v>
      </c>
      <c r="B181" s="182" t="s">
        <v>36</v>
      </c>
      <c r="C181" s="23">
        <f>'Pipes &amp; Trash Guards'!G102</f>
        <v>0</v>
      </c>
      <c r="D181" s="23">
        <f>'Pipes &amp; Trash Guards'!H102</f>
        <v>0</v>
      </c>
      <c r="E181" s="22">
        <v>0</v>
      </c>
    </row>
    <row r="182" spans="1:5" ht="22.8" x14ac:dyDescent="0.3">
      <c r="A182" s="181" t="s">
        <v>386</v>
      </c>
      <c r="B182" s="182" t="s">
        <v>36</v>
      </c>
      <c r="C182" s="23">
        <f>'Pipes &amp; Trash Guards'!G103</f>
        <v>0</v>
      </c>
      <c r="D182" s="23">
        <f>'Pipes &amp; Trash Guards'!H103</f>
        <v>0</v>
      </c>
      <c r="E182" s="22">
        <v>0</v>
      </c>
    </row>
    <row r="183" spans="1:5" ht="22.8" x14ac:dyDescent="0.3">
      <c r="A183" s="181" t="s">
        <v>385</v>
      </c>
      <c r="B183" s="182" t="s">
        <v>36</v>
      </c>
      <c r="C183" s="23">
        <f>'Pipes &amp; Trash Guards'!G104</f>
        <v>0</v>
      </c>
      <c r="D183" s="23">
        <f>'Pipes &amp; Trash Guards'!H104</f>
        <v>0</v>
      </c>
      <c r="E183" s="22">
        <v>0</v>
      </c>
    </row>
    <row r="184" spans="1:5" ht="22.8" x14ac:dyDescent="0.3">
      <c r="A184" s="181" t="s">
        <v>608</v>
      </c>
      <c r="B184" s="182" t="s">
        <v>36</v>
      </c>
      <c r="C184" s="23">
        <f>'Pipes &amp; Trash Guards'!G105</f>
        <v>0</v>
      </c>
      <c r="D184" s="23">
        <f>'Pipes &amp; Trash Guards'!H105</f>
        <v>0</v>
      </c>
      <c r="E184" s="22">
        <v>0</v>
      </c>
    </row>
    <row r="185" spans="1:5" ht="22.8" x14ac:dyDescent="0.3">
      <c r="A185" s="181" t="s">
        <v>384</v>
      </c>
      <c r="B185" s="182" t="s">
        <v>36</v>
      </c>
      <c r="C185" s="23">
        <f>'Pipes &amp; Trash Guards'!G106</f>
        <v>0</v>
      </c>
      <c r="D185" s="23">
        <f>'Pipes &amp; Trash Guards'!H106</f>
        <v>0</v>
      </c>
      <c r="E185" s="22">
        <v>0</v>
      </c>
    </row>
    <row r="186" spans="1:5" ht="22.8" x14ac:dyDescent="0.3">
      <c r="A186" s="181" t="s">
        <v>609</v>
      </c>
      <c r="B186" s="182" t="s">
        <v>36</v>
      </c>
      <c r="C186" s="23">
        <f>'Pipes &amp; Trash Guards'!G107</f>
        <v>0</v>
      </c>
      <c r="D186" s="23">
        <f>'Pipes &amp; Trash Guards'!H107</f>
        <v>0</v>
      </c>
      <c r="E186" s="22">
        <v>0</v>
      </c>
    </row>
    <row r="187" spans="1:5" ht="22.8" x14ac:dyDescent="0.3">
      <c r="A187" s="181" t="s">
        <v>610</v>
      </c>
      <c r="B187" s="182" t="s">
        <v>36</v>
      </c>
      <c r="C187" s="23">
        <f>'Pipes &amp; Trash Guards'!G108</f>
        <v>0</v>
      </c>
      <c r="D187" s="23">
        <f>'Pipes &amp; Trash Guards'!H108</f>
        <v>0</v>
      </c>
      <c r="E187" s="22">
        <v>0</v>
      </c>
    </row>
    <row r="188" spans="1:5" ht="22.8" x14ac:dyDescent="0.3">
      <c r="A188" s="181" t="s">
        <v>383</v>
      </c>
      <c r="B188" s="182" t="s">
        <v>36</v>
      </c>
      <c r="C188" s="23">
        <f>'Pipes &amp; Trash Guards'!G109</f>
        <v>0</v>
      </c>
      <c r="D188" s="23">
        <f>'Pipes &amp; Trash Guards'!H109</f>
        <v>0</v>
      </c>
      <c r="E188" s="22">
        <v>0</v>
      </c>
    </row>
    <row r="189" spans="1:5" ht="22.8" x14ac:dyDescent="0.3">
      <c r="A189" s="181" t="s">
        <v>222</v>
      </c>
      <c r="B189" s="182" t="s">
        <v>36</v>
      </c>
      <c r="C189" s="23">
        <f>'Pipes &amp; Trash Guards'!G110</f>
        <v>0</v>
      </c>
      <c r="D189" s="23">
        <f>'Pipes &amp; Trash Guards'!H110</f>
        <v>0</v>
      </c>
      <c r="E189" s="22">
        <v>0</v>
      </c>
    </row>
    <row r="190" spans="1:5" ht="22.8" x14ac:dyDescent="0.3">
      <c r="A190" s="181" t="s">
        <v>382</v>
      </c>
      <c r="B190" s="182" t="s">
        <v>36</v>
      </c>
      <c r="C190" s="23">
        <f>'Pipes &amp; Trash Guards'!G111</f>
        <v>0</v>
      </c>
      <c r="D190" s="23">
        <f>'Pipes &amp; Trash Guards'!H111</f>
        <v>0</v>
      </c>
      <c r="E190" s="22">
        <v>0</v>
      </c>
    </row>
    <row r="191" spans="1:5" ht="22.8" x14ac:dyDescent="0.3">
      <c r="A191" s="181" t="s">
        <v>381</v>
      </c>
      <c r="B191" s="182" t="s">
        <v>36</v>
      </c>
      <c r="C191" s="23">
        <f>'Pipes &amp; Trash Guards'!G112</f>
        <v>0</v>
      </c>
      <c r="D191" s="23">
        <f>'Pipes &amp; Trash Guards'!H112</f>
        <v>0</v>
      </c>
      <c r="E191" s="22">
        <v>0</v>
      </c>
    </row>
    <row r="192" spans="1:5" ht="22.8" x14ac:dyDescent="0.3">
      <c r="A192" s="181" t="s">
        <v>611</v>
      </c>
      <c r="B192" s="182" t="s">
        <v>36</v>
      </c>
      <c r="C192" s="23">
        <f>'Pipes &amp; Trash Guards'!G113</f>
        <v>0</v>
      </c>
      <c r="D192" s="23">
        <f>'Pipes &amp; Trash Guards'!H113</f>
        <v>0</v>
      </c>
      <c r="E192" s="22">
        <v>0</v>
      </c>
    </row>
    <row r="193" spans="1:5" ht="22.8" x14ac:dyDescent="0.3">
      <c r="A193" s="181" t="s">
        <v>380</v>
      </c>
      <c r="B193" s="182" t="s">
        <v>36</v>
      </c>
      <c r="C193" s="23">
        <f>'Pipes &amp; Trash Guards'!G114</f>
        <v>0</v>
      </c>
      <c r="D193" s="23">
        <f>'Pipes &amp; Trash Guards'!H114</f>
        <v>0</v>
      </c>
      <c r="E193" s="22">
        <v>0</v>
      </c>
    </row>
    <row r="194" spans="1:5" ht="22.8" x14ac:dyDescent="0.3">
      <c r="A194" s="181" t="s">
        <v>612</v>
      </c>
      <c r="B194" s="182" t="s">
        <v>36</v>
      </c>
      <c r="C194" s="23">
        <f>'Pipes &amp; Trash Guards'!G115</f>
        <v>0</v>
      </c>
      <c r="D194" s="23">
        <f>'Pipes &amp; Trash Guards'!H115</f>
        <v>0</v>
      </c>
      <c r="E194" s="16">
        <v>0</v>
      </c>
    </row>
    <row r="195" spans="1:5" ht="22.8" x14ac:dyDescent="0.3">
      <c r="A195" s="181" t="s">
        <v>379</v>
      </c>
      <c r="B195" s="182" t="s">
        <v>36</v>
      </c>
      <c r="C195" s="23">
        <f>'Pipes &amp; Trash Guards'!G116</f>
        <v>0</v>
      </c>
      <c r="D195" s="23">
        <f>'Pipes &amp; Trash Guards'!H116</f>
        <v>0</v>
      </c>
      <c r="E195" s="16">
        <v>0</v>
      </c>
    </row>
    <row r="196" spans="1:5" ht="22.8" x14ac:dyDescent="0.3">
      <c r="A196" s="181" t="s">
        <v>378</v>
      </c>
      <c r="B196" s="182" t="s">
        <v>36</v>
      </c>
      <c r="C196" s="23">
        <f>'Pipes &amp; Trash Guards'!G117</f>
        <v>0</v>
      </c>
      <c r="D196" s="23">
        <f>'Pipes &amp; Trash Guards'!H117</f>
        <v>0</v>
      </c>
      <c r="E196" s="16">
        <v>0</v>
      </c>
    </row>
    <row r="197" spans="1:5" ht="22.8" x14ac:dyDescent="0.3">
      <c r="A197" s="181" t="s">
        <v>377</v>
      </c>
      <c r="B197" s="182" t="s">
        <v>36</v>
      </c>
      <c r="C197" s="23">
        <f>'Pipes &amp; Trash Guards'!G118</f>
        <v>0</v>
      </c>
      <c r="D197" s="23">
        <f>'Pipes &amp; Trash Guards'!H118</f>
        <v>0</v>
      </c>
      <c r="E197" s="16">
        <v>0</v>
      </c>
    </row>
    <row r="198" spans="1:5" ht="22.8" x14ac:dyDescent="0.3">
      <c r="A198" s="181" t="s">
        <v>376</v>
      </c>
      <c r="B198" s="182" t="s">
        <v>36</v>
      </c>
      <c r="C198" s="23">
        <f>'Pipes &amp; Trash Guards'!G119</f>
        <v>0</v>
      </c>
      <c r="D198" s="23">
        <f>'Pipes &amp; Trash Guards'!H119</f>
        <v>0</v>
      </c>
      <c r="E198" s="16">
        <v>0</v>
      </c>
    </row>
    <row r="199" spans="1:5" ht="22.8" x14ac:dyDescent="0.3">
      <c r="A199" s="181" t="s">
        <v>375</v>
      </c>
      <c r="B199" s="182" t="s">
        <v>36</v>
      </c>
      <c r="C199" s="23">
        <f>'Pipes &amp; Trash Guards'!G120</f>
        <v>0</v>
      </c>
      <c r="D199" s="23">
        <f>'Pipes &amp; Trash Guards'!H120</f>
        <v>0</v>
      </c>
      <c r="E199" s="16">
        <v>0</v>
      </c>
    </row>
    <row r="200" spans="1:5" ht="22.8" x14ac:dyDescent="0.3">
      <c r="A200" s="181" t="s">
        <v>374</v>
      </c>
      <c r="B200" s="182" t="s">
        <v>36</v>
      </c>
      <c r="C200" s="23">
        <f>'Pipes &amp; Trash Guards'!G121</f>
        <v>0</v>
      </c>
      <c r="D200" s="23">
        <f>'Pipes &amp; Trash Guards'!H121</f>
        <v>0</v>
      </c>
      <c r="E200" s="16">
        <v>0</v>
      </c>
    </row>
    <row r="201" spans="1:5" ht="22.8" x14ac:dyDescent="0.3">
      <c r="A201" s="181" t="s">
        <v>373</v>
      </c>
      <c r="B201" s="182" t="s">
        <v>36</v>
      </c>
      <c r="C201" s="23">
        <f>'Pipes &amp; Trash Guards'!G122</f>
        <v>0</v>
      </c>
      <c r="D201" s="23">
        <f>'Pipes &amp; Trash Guards'!H122</f>
        <v>0</v>
      </c>
      <c r="E201" s="16">
        <v>0</v>
      </c>
    </row>
    <row r="202" spans="1:5" ht="22.8" x14ac:dyDescent="0.3">
      <c r="A202" s="181" t="s">
        <v>372</v>
      </c>
      <c r="B202" s="182" t="s">
        <v>36</v>
      </c>
      <c r="C202" s="23">
        <f>'Pipes &amp; Trash Guards'!G123</f>
        <v>0</v>
      </c>
      <c r="D202" s="23">
        <f>'Pipes &amp; Trash Guards'!H123</f>
        <v>0</v>
      </c>
      <c r="E202" s="16">
        <v>0</v>
      </c>
    </row>
    <row r="203" spans="1:5" x14ac:dyDescent="0.3">
      <c r="A203" s="183" t="s">
        <v>221</v>
      </c>
      <c r="B203" s="184" t="s">
        <v>6</v>
      </c>
      <c r="C203" s="23">
        <f>'Pipes &amp; Trash Guards'!G124</f>
        <v>0</v>
      </c>
      <c r="D203" s="23">
        <f>'Pipes &amp; Trash Guards'!H124</f>
        <v>0</v>
      </c>
      <c r="E203" s="16">
        <v>0</v>
      </c>
    </row>
    <row r="204" spans="1:5" x14ac:dyDescent="0.3">
      <c r="A204" s="181" t="s">
        <v>613</v>
      </c>
      <c r="B204" s="182" t="s">
        <v>6</v>
      </c>
      <c r="C204" s="23">
        <f>'Pipes &amp; Trash Guards'!G125</f>
        <v>0</v>
      </c>
      <c r="D204" s="23">
        <f>'Pipes &amp; Trash Guards'!H125</f>
        <v>0</v>
      </c>
      <c r="E204" s="16">
        <v>0</v>
      </c>
    </row>
    <row r="205" spans="1:5" x14ac:dyDescent="0.3">
      <c r="A205" s="181" t="s">
        <v>614</v>
      </c>
      <c r="B205" s="182" t="s">
        <v>6</v>
      </c>
      <c r="C205" s="23">
        <f>'Pipes &amp; Trash Guards'!G126</f>
        <v>0</v>
      </c>
      <c r="D205" s="23">
        <f>'Pipes &amp; Trash Guards'!H126</f>
        <v>0</v>
      </c>
      <c r="E205" s="21">
        <v>0</v>
      </c>
    </row>
    <row r="206" spans="1:5" x14ac:dyDescent="0.3">
      <c r="A206" s="181" t="s">
        <v>220</v>
      </c>
      <c r="B206" s="182" t="s">
        <v>6</v>
      </c>
      <c r="C206" s="23">
        <f>'Pipes &amp; Trash Guards'!G127</f>
        <v>0</v>
      </c>
      <c r="D206" s="23">
        <f>'Pipes &amp; Trash Guards'!H127</f>
        <v>0</v>
      </c>
      <c r="E206" s="16">
        <v>0</v>
      </c>
    </row>
    <row r="207" spans="1:5" x14ac:dyDescent="0.3">
      <c r="A207" s="181" t="s">
        <v>219</v>
      </c>
      <c r="B207" s="182" t="s">
        <v>6</v>
      </c>
      <c r="C207" s="23">
        <f>'Pipes &amp; Trash Guards'!G128</f>
        <v>0</v>
      </c>
      <c r="D207" s="23">
        <f>'Pipes &amp; Trash Guards'!H128</f>
        <v>0</v>
      </c>
      <c r="E207" s="21">
        <v>0</v>
      </c>
    </row>
    <row r="208" spans="1:5" x14ac:dyDescent="0.3">
      <c r="A208" s="181" t="s">
        <v>218</v>
      </c>
      <c r="B208" s="182" t="s">
        <v>6</v>
      </c>
      <c r="C208" s="23">
        <f>'Pipes &amp; Trash Guards'!G129</f>
        <v>0</v>
      </c>
      <c r="D208" s="23">
        <f>'Pipes &amp; Trash Guards'!H129</f>
        <v>0</v>
      </c>
      <c r="E208" s="16">
        <v>0</v>
      </c>
    </row>
    <row r="209" spans="1:5" x14ac:dyDescent="0.3">
      <c r="A209" s="181" t="s">
        <v>217</v>
      </c>
      <c r="B209" s="182" t="s">
        <v>6</v>
      </c>
      <c r="C209" s="23">
        <f>'Pipes &amp; Trash Guards'!G130</f>
        <v>0</v>
      </c>
      <c r="D209" s="23">
        <f>'Pipes &amp; Trash Guards'!H130</f>
        <v>0</v>
      </c>
      <c r="E209" s="16">
        <v>0</v>
      </c>
    </row>
    <row r="210" spans="1:5" x14ac:dyDescent="0.3">
      <c r="A210" s="181" t="s">
        <v>216</v>
      </c>
      <c r="B210" s="182" t="s">
        <v>6</v>
      </c>
      <c r="C210" s="23">
        <f>'Pipes &amp; Trash Guards'!G131</f>
        <v>0</v>
      </c>
      <c r="D210" s="23">
        <f>'Pipes &amp; Trash Guards'!H131</f>
        <v>0</v>
      </c>
      <c r="E210" s="16">
        <v>0</v>
      </c>
    </row>
    <row r="211" spans="1:5" x14ac:dyDescent="0.3">
      <c r="A211" s="181" t="s">
        <v>215</v>
      </c>
      <c r="B211" s="182" t="s">
        <v>6</v>
      </c>
      <c r="C211" s="23">
        <f>'Pipes &amp; Trash Guards'!G132</f>
        <v>0</v>
      </c>
      <c r="D211" s="23">
        <f>'Pipes &amp; Trash Guards'!H132</f>
        <v>0</v>
      </c>
      <c r="E211" s="16">
        <v>0</v>
      </c>
    </row>
    <row r="212" spans="1:5" x14ac:dyDescent="0.3">
      <c r="A212" s="181" t="s">
        <v>214</v>
      </c>
      <c r="B212" s="182" t="s">
        <v>6</v>
      </c>
      <c r="C212" s="23">
        <f>'Pipes &amp; Trash Guards'!G133</f>
        <v>0</v>
      </c>
      <c r="D212" s="23">
        <f>'Pipes &amp; Trash Guards'!H133</f>
        <v>0</v>
      </c>
      <c r="E212" s="16">
        <v>0</v>
      </c>
    </row>
    <row r="213" spans="1:5" x14ac:dyDescent="0.3">
      <c r="A213" s="181" t="s">
        <v>213</v>
      </c>
      <c r="B213" s="182" t="s">
        <v>6</v>
      </c>
      <c r="C213" s="23">
        <f>'Pipes &amp; Trash Guards'!G134</f>
        <v>0</v>
      </c>
      <c r="D213" s="23">
        <f>'Pipes &amp; Trash Guards'!H134</f>
        <v>0</v>
      </c>
      <c r="E213" s="16">
        <v>0</v>
      </c>
    </row>
    <row r="214" spans="1:5" x14ac:dyDescent="0.3">
      <c r="A214" s="181" t="s">
        <v>212</v>
      </c>
      <c r="B214" s="182" t="s">
        <v>6</v>
      </c>
      <c r="C214" s="23">
        <f>'Pipes &amp; Trash Guards'!G135</f>
        <v>0</v>
      </c>
      <c r="D214" s="23">
        <f>'Pipes &amp; Trash Guards'!H135</f>
        <v>0</v>
      </c>
      <c r="E214" s="16">
        <v>0</v>
      </c>
    </row>
    <row r="215" spans="1:5" x14ac:dyDescent="0.3">
      <c r="A215" s="181" t="s">
        <v>211</v>
      </c>
      <c r="B215" s="182" t="s">
        <v>6</v>
      </c>
      <c r="C215" s="23">
        <f>'Pipes &amp; Trash Guards'!G136</f>
        <v>0</v>
      </c>
      <c r="D215" s="23">
        <f>'Pipes &amp; Trash Guards'!H136</f>
        <v>0</v>
      </c>
      <c r="E215" s="16">
        <v>0</v>
      </c>
    </row>
    <row r="216" spans="1:5" x14ac:dyDescent="0.3">
      <c r="A216" s="181" t="s">
        <v>371</v>
      </c>
      <c r="B216" s="182" t="s">
        <v>6</v>
      </c>
      <c r="C216" s="23">
        <f>'Pipes &amp; Trash Guards'!G137</f>
        <v>0</v>
      </c>
      <c r="D216" s="23">
        <f>'Pipes &amp; Trash Guards'!H137</f>
        <v>0</v>
      </c>
      <c r="E216" s="16">
        <v>0</v>
      </c>
    </row>
    <row r="217" spans="1:5" x14ac:dyDescent="0.3">
      <c r="A217" s="181" t="s">
        <v>210</v>
      </c>
      <c r="B217" s="182" t="s">
        <v>6</v>
      </c>
      <c r="C217" s="23">
        <f>'Pipes &amp; Trash Guards'!G138</f>
        <v>0</v>
      </c>
      <c r="D217" s="23">
        <f>'Pipes &amp; Trash Guards'!H138</f>
        <v>0</v>
      </c>
      <c r="E217" s="16">
        <v>0</v>
      </c>
    </row>
    <row r="218" spans="1:5" x14ac:dyDescent="0.3">
      <c r="A218" s="181" t="s">
        <v>521</v>
      </c>
      <c r="B218" s="182" t="s">
        <v>6</v>
      </c>
      <c r="C218" s="23">
        <f>'Pipes &amp; Trash Guards'!G139</f>
        <v>0</v>
      </c>
      <c r="D218" s="23">
        <f>'Pipes &amp; Trash Guards'!H139</f>
        <v>0</v>
      </c>
      <c r="E218" s="16">
        <v>0</v>
      </c>
    </row>
    <row r="219" spans="1:5" x14ac:dyDescent="0.3">
      <c r="A219" s="181" t="s">
        <v>209</v>
      </c>
      <c r="B219" s="182" t="s">
        <v>6</v>
      </c>
      <c r="C219" s="23">
        <f>'Pipes &amp; Trash Guards'!G140</f>
        <v>0</v>
      </c>
      <c r="D219" s="23">
        <f>'Pipes &amp; Trash Guards'!H140</f>
        <v>0</v>
      </c>
      <c r="E219" s="16">
        <v>0</v>
      </c>
    </row>
    <row r="220" spans="1:5" x14ac:dyDescent="0.3">
      <c r="A220" s="181" t="s">
        <v>208</v>
      </c>
      <c r="B220" s="182" t="s">
        <v>6</v>
      </c>
      <c r="C220" s="23">
        <f>'Pipes &amp; Trash Guards'!G141</f>
        <v>0</v>
      </c>
      <c r="D220" s="23">
        <f>'Pipes &amp; Trash Guards'!H141</f>
        <v>0</v>
      </c>
      <c r="E220" s="16">
        <v>0</v>
      </c>
    </row>
    <row r="221" spans="1:5" ht="15" thickBot="1" x14ac:dyDescent="0.35">
      <c r="A221" s="189" t="s">
        <v>207</v>
      </c>
      <c r="B221" s="190" t="s">
        <v>6</v>
      </c>
      <c r="C221" s="198">
        <f>'Pipes &amp; Trash Guards'!G142</f>
        <v>0</v>
      </c>
      <c r="D221" s="199">
        <f>'Pipes &amp; Trash Guards'!H142</f>
        <v>0</v>
      </c>
      <c r="E221" s="192">
        <v>0</v>
      </c>
    </row>
    <row r="222" spans="1:5" x14ac:dyDescent="0.3">
      <c r="A222" s="6" t="s">
        <v>205</v>
      </c>
      <c r="B222" s="5" t="s">
        <v>150</v>
      </c>
      <c r="C222" s="23">
        <f>'Tree &amp; Riparian Buffers'!G3</f>
        <v>0</v>
      </c>
      <c r="D222" s="23">
        <f>'Tree &amp; Riparian Buffers'!H3</f>
        <v>0</v>
      </c>
      <c r="E222" s="188">
        <v>0</v>
      </c>
    </row>
    <row r="223" spans="1:5" x14ac:dyDescent="0.3">
      <c r="A223" s="6" t="s">
        <v>204</v>
      </c>
      <c r="B223" s="5" t="s">
        <v>150</v>
      </c>
      <c r="C223" s="23">
        <f>'Tree &amp; Riparian Buffers'!G4</f>
        <v>0</v>
      </c>
      <c r="D223" s="23">
        <f>'Tree &amp; Riparian Buffers'!H4</f>
        <v>0</v>
      </c>
      <c r="E223" s="21">
        <v>0</v>
      </c>
    </row>
    <row r="224" spans="1:5" x14ac:dyDescent="0.3">
      <c r="A224" s="6" t="s">
        <v>203</v>
      </c>
      <c r="B224" s="5" t="s">
        <v>150</v>
      </c>
      <c r="C224" s="23">
        <f>'Tree &amp; Riparian Buffers'!G5</f>
        <v>0</v>
      </c>
      <c r="D224" s="23">
        <f>'Tree &amp; Riparian Buffers'!H5</f>
        <v>0</v>
      </c>
      <c r="E224" s="21">
        <v>0</v>
      </c>
    </row>
    <row r="225" spans="1:5" x14ac:dyDescent="0.3">
      <c r="A225" s="6" t="s">
        <v>202</v>
      </c>
      <c r="B225" s="5" t="s">
        <v>150</v>
      </c>
      <c r="C225" s="23">
        <f>'Tree &amp; Riparian Buffers'!G6</f>
        <v>0</v>
      </c>
      <c r="D225" s="23">
        <f>'Tree &amp; Riparian Buffers'!H6</f>
        <v>0</v>
      </c>
      <c r="E225" s="16">
        <v>0</v>
      </c>
    </row>
    <row r="226" spans="1:5" x14ac:dyDescent="0.3">
      <c r="A226" s="6" t="s">
        <v>201</v>
      </c>
      <c r="B226" s="5" t="s">
        <v>150</v>
      </c>
      <c r="C226" s="23">
        <f>'Tree &amp; Riparian Buffers'!G7</f>
        <v>0</v>
      </c>
      <c r="D226" s="23">
        <f>'Tree &amp; Riparian Buffers'!H7</f>
        <v>0</v>
      </c>
      <c r="E226" s="16">
        <v>0</v>
      </c>
    </row>
    <row r="227" spans="1:5" x14ac:dyDescent="0.3">
      <c r="A227" s="6" t="s">
        <v>200</v>
      </c>
      <c r="B227" s="5" t="s">
        <v>150</v>
      </c>
      <c r="C227" s="23">
        <f>'Tree &amp; Riparian Buffers'!G8</f>
        <v>0</v>
      </c>
      <c r="D227" s="23">
        <f>'Tree &amp; Riparian Buffers'!H8</f>
        <v>0</v>
      </c>
      <c r="E227" s="16">
        <v>0</v>
      </c>
    </row>
    <row r="228" spans="1:5" x14ac:dyDescent="0.3">
      <c r="A228" s="6" t="s">
        <v>199</v>
      </c>
      <c r="B228" s="5" t="s">
        <v>150</v>
      </c>
      <c r="C228" s="23">
        <f>'Tree &amp; Riparian Buffers'!G9</f>
        <v>0</v>
      </c>
      <c r="D228" s="23">
        <f>'Tree &amp; Riparian Buffers'!H9</f>
        <v>0</v>
      </c>
      <c r="E228" s="16">
        <v>0</v>
      </c>
    </row>
    <row r="229" spans="1:5" x14ac:dyDescent="0.3">
      <c r="A229" s="6" t="s">
        <v>198</v>
      </c>
      <c r="B229" s="5" t="s">
        <v>150</v>
      </c>
      <c r="C229" s="23">
        <f>'Tree &amp; Riparian Buffers'!G10</f>
        <v>0</v>
      </c>
      <c r="D229" s="23">
        <f>'Tree &amp; Riparian Buffers'!H10</f>
        <v>0</v>
      </c>
      <c r="E229" s="16">
        <v>0</v>
      </c>
    </row>
    <row r="230" spans="1:5" ht="15" thickBot="1" x14ac:dyDescent="0.35">
      <c r="A230" s="200" t="s">
        <v>549</v>
      </c>
      <c r="B230" s="201" t="s">
        <v>150</v>
      </c>
      <c r="C230" s="191">
        <f>'Tree &amp; Riparian Buffers'!G11</f>
        <v>0</v>
      </c>
      <c r="D230" s="191">
        <f>'Tree &amp; Riparian Buffers'!H11</f>
        <v>0</v>
      </c>
      <c r="E230" s="192">
        <v>0</v>
      </c>
    </row>
    <row r="231" spans="1:5" x14ac:dyDescent="0.3">
      <c r="A231" s="6" t="s">
        <v>196</v>
      </c>
      <c r="B231" s="5" t="s">
        <v>150</v>
      </c>
      <c r="C231" s="23">
        <f>'Veg, Pasture, Cropland'!H3</f>
        <v>0</v>
      </c>
      <c r="D231" s="23">
        <f>'Veg, Pasture, Cropland'!I3</f>
        <v>0</v>
      </c>
      <c r="E231" s="188">
        <v>0</v>
      </c>
    </row>
    <row r="232" spans="1:5" x14ac:dyDescent="0.3">
      <c r="A232" s="17" t="s">
        <v>411</v>
      </c>
      <c r="B232" s="3" t="s">
        <v>150</v>
      </c>
      <c r="C232" s="23">
        <f>'Veg, Pasture, Cropland'!H4</f>
        <v>0</v>
      </c>
      <c r="D232" s="23">
        <f>'Veg, Pasture, Cropland'!I4</f>
        <v>0</v>
      </c>
      <c r="E232" s="16">
        <v>0</v>
      </c>
    </row>
    <row r="233" spans="1:5" x14ac:dyDescent="0.3">
      <c r="A233" s="2" t="s">
        <v>194</v>
      </c>
      <c r="B233" s="126" t="s">
        <v>150</v>
      </c>
      <c r="C233" s="23">
        <f>'Veg, Pasture, Cropland'!H5</f>
        <v>0</v>
      </c>
      <c r="D233" s="23">
        <f>'Veg, Pasture, Cropland'!I5</f>
        <v>0</v>
      </c>
      <c r="E233" s="26">
        <v>0</v>
      </c>
    </row>
    <row r="234" spans="1:5" x14ac:dyDescent="0.3">
      <c r="A234" s="4" t="s">
        <v>412</v>
      </c>
      <c r="B234" s="3" t="s">
        <v>150</v>
      </c>
      <c r="C234" s="23">
        <f>'Veg, Pasture, Cropland'!H6</f>
        <v>0</v>
      </c>
      <c r="D234" s="23">
        <f>'Veg, Pasture, Cropland'!I6</f>
        <v>0</v>
      </c>
      <c r="E234" s="26">
        <v>0</v>
      </c>
    </row>
    <row r="235" spans="1:5" x14ac:dyDescent="0.3">
      <c r="A235" s="4" t="s">
        <v>413</v>
      </c>
      <c r="B235" s="3" t="s">
        <v>150</v>
      </c>
      <c r="C235" s="23">
        <f>'Veg, Pasture, Cropland'!H7</f>
        <v>0</v>
      </c>
      <c r="D235" s="23">
        <f>'Veg, Pasture, Cropland'!I7</f>
        <v>0</v>
      </c>
      <c r="E235" s="16">
        <v>0</v>
      </c>
    </row>
    <row r="236" spans="1:5" x14ac:dyDescent="0.3">
      <c r="A236" s="6" t="s">
        <v>190</v>
      </c>
      <c r="B236" s="5" t="s">
        <v>150</v>
      </c>
      <c r="C236" s="23">
        <f>'Veg, Pasture, Cropland'!H8</f>
        <v>0</v>
      </c>
      <c r="D236" s="23">
        <f>'Veg, Pasture, Cropland'!I8</f>
        <v>0</v>
      </c>
      <c r="E236" s="16">
        <v>0</v>
      </c>
    </row>
    <row r="237" spans="1:5" x14ac:dyDescent="0.3">
      <c r="A237" s="6" t="s">
        <v>189</v>
      </c>
      <c r="B237" s="5" t="s">
        <v>150</v>
      </c>
      <c r="C237" s="23">
        <f>'Veg, Pasture, Cropland'!H9</f>
        <v>0</v>
      </c>
      <c r="D237" s="23">
        <f>'Veg, Pasture, Cropland'!I9</f>
        <v>0</v>
      </c>
      <c r="E237" s="16">
        <v>0</v>
      </c>
    </row>
    <row r="238" spans="1:5" x14ac:dyDescent="0.3">
      <c r="A238" s="6" t="s">
        <v>188</v>
      </c>
      <c r="B238" s="5" t="s">
        <v>150</v>
      </c>
      <c r="C238" s="23">
        <f>'Veg, Pasture, Cropland'!H10</f>
        <v>0</v>
      </c>
      <c r="D238" s="23">
        <f>'Veg, Pasture, Cropland'!I10</f>
        <v>0</v>
      </c>
      <c r="E238" s="16">
        <v>0</v>
      </c>
    </row>
    <row r="239" spans="1:5" ht="20.399999999999999" x14ac:dyDescent="0.3">
      <c r="A239" s="6" t="s">
        <v>187</v>
      </c>
      <c r="B239" s="5" t="s">
        <v>150</v>
      </c>
      <c r="C239" s="23">
        <f>'Veg, Pasture, Cropland'!H11</f>
        <v>0</v>
      </c>
      <c r="D239" s="23">
        <f>'Veg, Pasture, Cropland'!I11</f>
        <v>0</v>
      </c>
      <c r="E239" s="21">
        <v>0</v>
      </c>
    </row>
    <row r="240" spans="1:5" x14ac:dyDescent="0.3">
      <c r="A240" s="6" t="s">
        <v>186</v>
      </c>
      <c r="B240" s="5" t="s">
        <v>150</v>
      </c>
      <c r="C240" s="23">
        <f>'Veg, Pasture, Cropland'!H12</f>
        <v>0</v>
      </c>
      <c r="D240" s="23">
        <f>'Veg, Pasture, Cropland'!I12</f>
        <v>0</v>
      </c>
      <c r="E240" s="16">
        <v>0</v>
      </c>
    </row>
    <row r="241" spans="1:5" x14ac:dyDescent="0.3">
      <c r="A241" s="6" t="s">
        <v>185</v>
      </c>
      <c r="B241" s="5" t="s">
        <v>150</v>
      </c>
      <c r="C241" s="23">
        <f>'Veg, Pasture, Cropland'!H13</f>
        <v>0</v>
      </c>
      <c r="D241" s="23">
        <f>'Veg, Pasture, Cropland'!I13</f>
        <v>0</v>
      </c>
      <c r="E241" s="16">
        <v>0</v>
      </c>
    </row>
    <row r="242" spans="1:5" x14ac:dyDescent="0.3">
      <c r="A242" s="6" t="s">
        <v>184</v>
      </c>
      <c r="B242" s="5" t="s">
        <v>6</v>
      </c>
      <c r="C242" s="23">
        <f>'Veg, Pasture, Cropland'!H14</f>
        <v>0</v>
      </c>
      <c r="D242" s="23">
        <f>'Veg, Pasture, Cropland'!I14</f>
        <v>0</v>
      </c>
      <c r="E242" s="16">
        <v>0</v>
      </c>
    </row>
    <row r="243" spans="1:5" x14ac:dyDescent="0.3">
      <c r="A243" s="6" t="s">
        <v>183</v>
      </c>
      <c r="B243" s="5" t="s">
        <v>150</v>
      </c>
      <c r="C243" s="23">
        <f>'Veg, Pasture, Cropland'!H15</f>
        <v>0</v>
      </c>
      <c r="D243" s="23">
        <f>'Veg, Pasture, Cropland'!I15</f>
        <v>0</v>
      </c>
      <c r="E243" s="16">
        <v>0</v>
      </c>
    </row>
    <row r="244" spans="1:5" x14ac:dyDescent="0.3">
      <c r="A244" s="18" t="s">
        <v>473</v>
      </c>
      <c r="B244" s="11" t="s">
        <v>181</v>
      </c>
      <c r="C244" s="23">
        <f>'Veg, Pasture, Cropland'!H16</f>
        <v>0</v>
      </c>
      <c r="D244" s="23">
        <f>'Veg, Pasture, Cropland'!I16</f>
        <v>0</v>
      </c>
      <c r="E244" s="16">
        <v>1</v>
      </c>
    </row>
    <row r="245" spans="1:5" x14ac:dyDescent="0.3">
      <c r="A245" s="18" t="s">
        <v>474</v>
      </c>
      <c r="B245" s="11" t="s">
        <v>181</v>
      </c>
      <c r="C245" s="23">
        <f>'Veg, Pasture, Cropland'!H17</f>
        <v>0</v>
      </c>
      <c r="D245" s="23">
        <f>'Veg, Pasture, Cropland'!I17</f>
        <v>0</v>
      </c>
      <c r="E245" s="16">
        <v>1</v>
      </c>
    </row>
    <row r="246" spans="1:5" x14ac:dyDescent="0.3">
      <c r="A246" s="6" t="s">
        <v>180</v>
      </c>
      <c r="B246" s="5" t="s">
        <v>179</v>
      </c>
      <c r="C246" s="23">
        <f>'Veg, Pasture, Cropland'!H18</f>
        <v>0</v>
      </c>
      <c r="D246" s="23">
        <f>'Veg, Pasture, Cropland'!I18</f>
        <v>0</v>
      </c>
      <c r="E246" s="16">
        <v>1</v>
      </c>
    </row>
    <row r="247" spans="1:5" x14ac:dyDescent="0.3">
      <c r="A247" s="6" t="s">
        <v>178</v>
      </c>
      <c r="B247" s="5" t="s">
        <v>150</v>
      </c>
      <c r="C247" s="23">
        <f>'Veg, Pasture, Cropland'!H19</f>
        <v>0</v>
      </c>
      <c r="D247" s="23">
        <f>'Veg, Pasture, Cropland'!I19</f>
        <v>0</v>
      </c>
      <c r="E247" s="16">
        <v>0</v>
      </c>
    </row>
    <row r="248" spans="1:5" x14ac:dyDescent="0.3">
      <c r="A248" s="6" t="s">
        <v>177</v>
      </c>
      <c r="B248" s="5" t="s">
        <v>150</v>
      </c>
      <c r="C248" s="23">
        <f>'Veg, Pasture, Cropland'!H20</f>
        <v>0</v>
      </c>
      <c r="D248" s="23">
        <f>'Veg, Pasture, Cropland'!I20</f>
        <v>0</v>
      </c>
      <c r="E248" s="16">
        <v>0</v>
      </c>
    </row>
    <row r="249" spans="1:5" x14ac:dyDescent="0.3">
      <c r="A249" s="6" t="s">
        <v>176</v>
      </c>
      <c r="B249" s="5" t="s">
        <v>150</v>
      </c>
      <c r="C249" s="23">
        <f>'Veg, Pasture, Cropland'!H21</f>
        <v>0</v>
      </c>
      <c r="D249" s="23">
        <f>'Veg, Pasture, Cropland'!I21</f>
        <v>0</v>
      </c>
      <c r="E249" s="16">
        <v>0</v>
      </c>
    </row>
    <row r="250" spans="1:5" x14ac:dyDescent="0.3">
      <c r="A250" s="4" t="s">
        <v>414</v>
      </c>
      <c r="B250" s="3" t="s">
        <v>150</v>
      </c>
      <c r="C250" s="23">
        <f>'Veg, Pasture, Cropland'!H22</f>
        <v>0</v>
      </c>
      <c r="D250" s="23">
        <f>'Veg, Pasture, Cropland'!I22</f>
        <v>0</v>
      </c>
      <c r="E250" s="16">
        <v>0</v>
      </c>
    </row>
    <row r="251" spans="1:5" x14ac:dyDescent="0.3">
      <c r="A251" s="6" t="s">
        <v>173</v>
      </c>
      <c r="B251" s="5" t="s">
        <v>6</v>
      </c>
      <c r="C251" s="23">
        <f>'Veg, Pasture, Cropland'!H23</f>
        <v>0</v>
      </c>
      <c r="D251" s="23">
        <f>'Veg, Pasture, Cropland'!I23</f>
        <v>0</v>
      </c>
      <c r="E251" s="16">
        <v>0</v>
      </c>
    </row>
    <row r="252" spans="1:5" x14ac:dyDescent="0.3">
      <c r="A252" s="6" t="s">
        <v>172</v>
      </c>
      <c r="B252" s="5" t="s">
        <v>150</v>
      </c>
      <c r="C252" s="23">
        <f>'Veg, Pasture, Cropland'!H24</f>
        <v>0</v>
      </c>
      <c r="D252" s="23">
        <f>'Veg, Pasture, Cropland'!I24</f>
        <v>0</v>
      </c>
      <c r="E252" s="16">
        <v>0</v>
      </c>
    </row>
    <row r="253" spans="1:5" x14ac:dyDescent="0.3">
      <c r="A253" s="6" t="s">
        <v>617</v>
      </c>
      <c r="B253" s="5" t="s">
        <v>123</v>
      </c>
      <c r="C253" s="23">
        <f>'Veg, Pasture, Cropland'!H25</f>
        <v>0</v>
      </c>
      <c r="D253" s="23">
        <f>'Veg, Pasture, Cropland'!I25</f>
        <v>0</v>
      </c>
      <c r="E253" s="16">
        <v>0</v>
      </c>
    </row>
    <row r="254" spans="1:5" ht="15" thickBot="1" x14ac:dyDescent="0.35">
      <c r="A254" s="200" t="s">
        <v>171</v>
      </c>
      <c r="B254" s="201" t="s">
        <v>150</v>
      </c>
      <c r="C254" s="203">
        <f>'Veg, Pasture, Cropland'!H26</f>
        <v>0</v>
      </c>
      <c r="D254" s="199">
        <f>'Veg, Pasture, Cropland'!I26</f>
        <v>0</v>
      </c>
      <c r="E254" s="192">
        <v>0</v>
      </c>
    </row>
    <row r="255" spans="1:5" x14ac:dyDescent="0.3">
      <c r="A255" s="2" t="s">
        <v>167</v>
      </c>
      <c r="B255" s="126" t="s">
        <v>53</v>
      </c>
      <c r="C255" s="23">
        <f>'Grading &amp; Earth Moving'!G3</f>
        <v>0</v>
      </c>
      <c r="D255" s="23">
        <f>'Grading &amp; Earth Moving'!H3</f>
        <v>0</v>
      </c>
      <c r="E255" s="202">
        <v>0</v>
      </c>
    </row>
    <row r="256" spans="1:5" x14ac:dyDescent="0.3">
      <c r="A256" s="6" t="s">
        <v>166</v>
      </c>
      <c r="B256" s="5" t="s">
        <v>53</v>
      </c>
      <c r="C256" s="23">
        <f>'Grading &amp; Earth Moving'!G4</f>
        <v>0</v>
      </c>
      <c r="D256" s="23">
        <f>'Grading &amp; Earth Moving'!H4</f>
        <v>0</v>
      </c>
      <c r="E256" s="26">
        <v>0</v>
      </c>
    </row>
    <row r="257" spans="1:5" x14ac:dyDescent="0.3">
      <c r="A257" s="6" t="s">
        <v>165</v>
      </c>
      <c r="B257" s="5" t="s">
        <v>53</v>
      </c>
      <c r="C257" s="23">
        <f>'Grading &amp; Earth Moving'!G5</f>
        <v>0</v>
      </c>
      <c r="D257" s="23">
        <f>'Grading &amp; Earth Moving'!H5</f>
        <v>0</v>
      </c>
      <c r="E257" s="26">
        <v>0</v>
      </c>
    </row>
    <row r="258" spans="1:5" x14ac:dyDescent="0.3">
      <c r="A258" s="6" t="s">
        <v>164</v>
      </c>
      <c r="B258" s="5" t="s">
        <v>53</v>
      </c>
      <c r="C258" s="23">
        <f>'Grading &amp; Earth Moving'!G6</f>
        <v>0</v>
      </c>
      <c r="D258" s="23">
        <f>'Grading &amp; Earth Moving'!H6</f>
        <v>0</v>
      </c>
      <c r="E258" s="26">
        <v>0</v>
      </c>
    </row>
    <row r="259" spans="1:5" x14ac:dyDescent="0.3">
      <c r="A259" s="6" t="s">
        <v>163</v>
      </c>
      <c r="B259" s="5" t="s">
        <v>162</v>
      </c>
      <c r="C259" s="23">
        <f>'Grading &amp; Earth Moving'!G7</f>
        <v>0</v>
      </c>
      <c r="D259" s="23">
        <f>'Grading &amp; Earth Moving'!H7</f>
        <v>0</v>
      </c>
      <c r="E259" s="16">
        <v>0</v>
      </c>
    </row>
    <row r="260" spans="1:5" x14ac:dyDescent="0.3">
      <c r="A260" s="6" t="s">
        <v>161</v>
      </c>
      <c r="B260" s="5" t="s">
        <v>53</v>
      </c>
      <c r="C260" s="23">
        <f>'Grading &amp; Earth Moving'!G8</f>
        <v>0</v>
      </c>
      <c r="D260" s="23">
        <f>'Grading &amp; Earth Moving'!H8</f>
        <v>0</v>
      </c>
      <c r="E260" s="16">
        <v>0</v>
      </c>
    </row>
    <row r="261" spans="1:5" x14ac:dyDescent="0.3">
      <c r="A261" s="6" t="s">
        <v>160</v>
      </c>
      <c r="B261" s="5" t="s">
        <v>150</v>
      </c>
      <c r="C261" s="23">
        <f>'Grading &amp; Earth Moving'!G9</f>
        <v>0</v>
      </c>
      <c r="D261" s="23">
        <f>'Grading &amp; Earth Moving'!H9</f>
        <v>0</v>
      </c>
      <c r="E261" s="16">
        <v>0</v>
      </c>
    </row>
    <row r="262" spans="1:5" x14ac:dyDescent="0.3">
      <c r="A262" s="6" t="s">
        <v>159</v>
      </c>
      <c r="B262" s="5" t="s">
        <v>150</v>
      </c>
      <c r="C262" s="23">
        <f>'Grading &amp; Earth Moving'!G10</f>
        <v>0</v>
      </c>
      <c r="D262" s="23">
        <f>'Grading &amp; Earth Moving'!H10</f>
        <v>0</v>
      </c>
      <c r="E262" s="16">
        <v>0</v>
      </c>
    </row>
    <row r="263" spans="1:5" x14ac:dyDescent="0.3">
      <c r="A263" s="6" t="s">
        <v>158</v>
      </c>
      <c r="B263" s="5" t="s">
        <v>150</v>
      </c>
      <c r="C263" s="23">
        <f>'Grading &amp; Earth Moving'!G11</f>
        <v>0</v>
      </c>
      <c r="D263" s="23">
        <f>'Grading &amp; Earth Moving'!H11</f>
        <v>0</v>
      </c>
      <c r="E263" s="16">
        <v>0</v>
      </c>
    </row>
    <row r="264" spans="1:5" x14ac:dyDescent="0.3">
      <c r="A264" s="6" t="s">
        <v>157</v>
      </c>
      <c r="B264" s="5" t="s">
        <v>150</v>
      </c>
      <c r="C264" s="23">
        <f>'Grading &amp; Earth Moving'!G12</f>
        <v>0</v>
      </c>
      <c r="D264" s="23">
        <f>'Grading &amp; Earth Moving'!H12</f>
        <v>0</v>
      </c>
      <c r="E264" s="16">
        <v>0</v>
      </c>
    </row>
    <row r="265" spans="1:5" x14ac:dyDescent="0.3">
      <c r="A265" s="6" t="s">
        <v>156</v>
      </c>
      <c r="B265" s="5" t="s">
        <v>85</v>
      </c>
      <c r="C265" s="23">
        <f>'Grading &amp; Earth Moving'!G13</f>
        <v>0</v>
      </c>
      <c r="D265" s="23">
        <f>'Grading &amp; Earth Moving'!H13</f>
        <v>0</v>
      </c>
      <c r="E265" s="16">
        <v>0</v>
      </c>
    </row>
    <row r="266" spans="1:5" x14ac:dyDescent="0.3">
      <c r="A266" s="6" t="s">
        <v>155</v>
      </c>
      <c r="B266" s="5" t="s">
        <v>123</v>
      </c>
      <c r="C266" s="23">
        <f>'Grading &amp; Earth Moving'!G14</f>
        <v>0</v>
      </c>
      <c r="D266" s="23">
        <f>'Grading &amp; Earth Moving'!H14</f>
        <v>0</v>
      </c>
      <c r="E266" s="16">
        <v>0</v>
      </c>
    </row>
    <row r="267" spans="1:5" x14ac:dyDescent="0.3">
      <c r="A267" s="6" t="s">
        <v>154</v>
      </c>
      <c r="B267" s="5" t="s">
        <v>123</v>
      </c>
      <c r="C267" s="23">
        <f>'Grading &amp; Earth Moving'!G15</f>
        <v>0</v>
      </c>
      <c r="D267" s="23">
        <f>'Grading &amp; Earth Moving'!H15</f>
        <v>0</v>
      </c>
      <c r="E267" s="16">
        <v>0</v>
      </c>
    </row>
    <row r="268" spans="1:5" ht="20.399999999999999" x14ac:dyDescent="0.3">
      <c r="A268" s="6" t="s">
        <v>153</v>
      </c>
      <c r="B268" s="11" t="s">
        <v>6</v>
      </c>
      <c r="C268" s="23">
        <f>'Grading &amp; Earth Moving'!G16</f>
        <v>0</v>
      </c>
      <c r="D268" s="23">
        <f>'Grading &amp; Earth Moving'!H16</f>
        <v>0</v>
      </c>
      <c r="E268" s="16">
        <v>0</v>
      </c>
    </row>
    <row r="269" spans="1:5" ht="20.399999999999999" x14ac:dyDescent="0.3">
      <c r="A269" s="6" t="s">
        <v>152</v>
      </c>
      <c r="B269" s="5" t="s">
        <v>6</v>
      </c>
      <c r="C269" s="23">
        <f>'Grading &amp; Earth Moving'!G17</f>
        <v>0</v>
      </c>
      <c r="D269" s="23">
        <f>'Grading &amp; Earth Moving'!H17</f>
        <v>0</v>
      </c>
      <c r="E269" s="16">
        <v>0</v>
      </c>
    </row>
    <row r="270" spans="1:5" x14ac:dyDescent="0.3">
      <c r="A270" s="6" t="s">
        <v>560</v>
      </c>
      <c r="B270" s="5" t="s">
        <v>150</v>
      </c>
      <c r="C270" s="23">
        <f>'Grading &amp; Earth Moving'!G18</f>
        <v>0</v>
      </c>
      <c r="D270" s="23">
        <f>'Grading &amp; Earth Moving'!H18</f>
        <v>0</v>
      </c>
      <c r="E270" s="16">
        <v>0</v>
      </c>
    </row>
    <row r="271" spans="1:5" x14ac:dyDescent="0.3">
      <c r="A271" s="6" t="s">
        <v>560</v>
      </c>
      <c r="B271" s="5" t="s">
        <v>150</v>
      </c>
      <c r="C271" s="23">
        <f>'Grading &amp; Earth Moving'!G19</f>
        <v>0</v>
      </c>
      <c r="D271" s="23">
        <f>'Grading &amp; Earth Moving'!H19</f>
        <v>0</v>
      </c>
      <c r="E271" s="16">
        <v>0</v>
      </c>
    </row>
    <row r="272" spans="1:5" x14ac:dyDescent="0.3">
      <c r="A272" s="6" t="s">
        <v>560</v>
      </c>
      <c r="B272" s="16" t="s">
        <v>150</v>
      </c>
      <c r="C272" s="23">
        <f>'Grading &amp; Earth Moving'!G20</f>
        <v>0</v>
      </c>
      <c r="D272" s="23">
        <f>'Grading &amp; Earth Moving'!H20</f>
        <v>0</v>
      </c>
      <c r="E272" s="16">
        <v>0</v>
      </c>
    </row>
    <row r="273" spans="1:6" ht="15" thickBot="1" x14ac:dyDescent="0.35">
      <c r="A273" s="200" t="s">
        <v>151</v>
      </c>
      <c r="B273" s="201" t="s">
        <v>150</v>
      </c>
      <c r="C273" s="203">
        <f>'Grading &amp; Earth Moving'!G21</f>
        <v>0</v>
      </c>
      <c r="D273" s="199">
        <f>'Grading &amp; Earth Moving'!H21</f>
        <v>0</v>
      </c>
      <c r="E273" s="192">
        <v>0</v>
      </c>
    </row>
    <row r="274" spans="1:6" x14ac:dyDescent="0.3">
      <c r="A274" s="204" t="s">
        <v>145</v>
      </c>
      <c r="B274" s="61" t="s">
        <v>285</v>
      </c>
      <c r="C274" s="23">
        <f>Incentives!H3</f>
        <v>0</v>
      </c>
      <c r="D274" s="23">
        <f>Incentives!I3</f>
        <v>0</v>
      </c>
      <c r="E274" s="26">
        <v>1</v>
      </c>
      <c r="F274" t="s">
        <v>89</v>
      </c>
    </row>
    <row r="275" spans="1:6" x14ac:dyDescent="0.3">
      <c r="A275" s="18" t="s">
        <v>145</v>
      </c>
      <c r="B275" s="11" t="s">
        <v>53</v>
      </c>
      <c r="C275" s="23">
        <f>Incentives!H4</f>
        <v>0</v>
      </c>
      <c r="D275" s="23">
        <f>Incentives!I4</f>
        <v>0</v>
      </c>
      <c r="E275" s="26">
        <v>1</v>
      </c>
      <c r="F275" t="s">
        <v>89</v>
      </c>
    </row>
    <row r="276" spans="1:6" x14ac:dyDescent="0.3">
      <c r="A276" s="18" t="s">
        <v>144</v>
      </c>
      <c r="B276" s="11" t="s">
        <v>285</v>
      </c>
      <c r="C276" s="23">
        <f>Incentives!H5</f>
        <v>0</v>
      </c>
      <c r="D276" s="23">
        <f>Incentives!I5</f>
        <v>0</v>
      </c>
      <c r="E276" s="26">
        <v>1</v>
      </c>
      <c r="F276" t="s">
        <v>89</v>
      </c>
    </row>
    <row r="277" spans="1:6" x14ac:dyDescent="0.3">
      <c r="A277" s="18" t="s">
        <v>144</v>
      </c>
      <c r="B277" s="11" t="s">
        <v>426</v>
      </c>
      <c r="C277" s="23">
        <f>Incentives!H6</f>
        <v>0</v>
      </c>
      <c r="D277" s="23">
        <f>Incentives!I6</f>
        <v>0</v>
      </c>
      <c r="E277" s="26">
        <v>1</v>
      </c>
      <c r="F277" t="s">
        <v>89</v>
      </c>
    </row>
    <row r="278" spans="1:6" x14ac:dyDescent="0.3">
      <c r="A278" s="18" t="s">
        <v>143</v>
      </c>
      <c r="B278" s="11" t="s">
        <v>285</v>
      </c>
      <c r="C278" s="23">
        <f>Incentives!H7</f>
        <v>0</v>
      </c>
      <c r="D278" s="23">
        <f>Incentives!I7</f>
        <v>0</v>
      </c>
      <c r="E278" s="26">
        <v>1</v>
      </c>
      <c r="F278" t="s">
        <v>89</v>
      </c>
    </row>
    <row r="279" spans="1:6" x14ac:dyDescent="0.3">
      <c r="A279" s="18" t="s">
        <v>143</v>
      </c>
      <c r="B279" s="11" t="s">
        <v>53</v>
      </c>
      <c r="C279" s="23">
        <f>Incentives!H8</f>
        <v>0</v>
      </c>
      <c r="D279" s="23">
        <f>Incentives!I8</f>
        <v>0</v>
      </c>
      <c r="E279" s="26">
        <v>1</v>
      </c>
      <c r="F279" t="s">
        <v>89</v>
      </c>
    </row>
    <row r="280" spans="1:6" x14ac:dyDescent="0.3">
      <c r="A280" s="18" t="s">
        <v>141</v>
      </c>
      <c r="B280" s="11" t="s">
        <v>138</v>
      </c>
      <c r="C280" s="23">
        <f>Incentives!H9</f>
        <v>0</v>
      </c>
      <c r="D280" s="23">
        <f>Incentives!I9</f>
        <v>0</v>
      </c>
      <c r="E280" s="26">
        <v>1</v>
      </c>
      <c r="F280" t="s">
        <v>89</v>
      </c>
    </row>
    <row r="281" spans="1:6" x14ac:dyDescent="0.3">
      <c r="A281" s="18" t="s">
        <v>140</v>
      </c>
      <c r="B281" s="11" t="s">
        <v>138</v>
      </c>
      <c r="C281" s="23">
        <f>Incentives!H10</f>
        <v>0</v>
      </c>
      <c r="D281" s="23">
        <f>Incentives!I10</f>
        <v>0</v>
      </c>
      <c r="E281" s="22">
        <v>1</v>
      </c>
      <c r="F281" t="s">
        <v>89</v>
      </c>
    </row>
    <row r="282" spans="1:6" ht="15" thickBot="1" x14ac:dyDescent="0.35">
      <c r="A282" s="195" t="s">
        <v>139</v>
      </c>
      <c r="B282" s="196" t="s">
        <v>138</v>
      </c>
      <c r="C282" s="191">
        <f>Incentives!H11</f>
        <v>0</v>
      </c>
      <c r="D282" s="191">
        <f>Incentives!I11</f>
        <v>0</v>
      </c>
      <c r="E282" s="205">
        <v>1</v>
      </c>
      <c r="F282" t="s">
        <v>89</v>
      </c>
    </row>
    <row r="283" spans="1:6" x14ac:dyDescent="0.3">
      <c r="A283" s="18" t="s">
        <v>136</v>
      </c>
      <c r="B283" s="11" t="s">
        <v>6</v>
      </c>
      <c r="C283" s="23">
        <f>'Stream Protection Mgmt'!H3</f>
        <v>0</v>
      </c>
      <c r="D283" s="23">
        <f>'Stream Protection Mgmt'!I3</f>
        <v>0</v>
      </c>
      <c r="E283" s="202">
        <v>0</v>
      </c>
      <c r="F283" s="26" t="s">
        <v>3</v>
      </c>
    </row>
    <row r="284" spans="1:6" x14ac:dyDescent="0.3">
      <c r="A284" s="18" t="s">
        <v>135</v>
      </c>
      <c r="B284" s="11" t="s">
        <v>36</v>
      </c>
      <c r="C284" s="23">
        <f>'Stream Protection Mgmt'!H4</f>
        <v>0</v>
      </c>
      <c r="D284" s="23">
        <f>'Stream Protection Mgmt'!I4</f>
        <v>0</v>
      </c>
      <c r="E284" s="202">
        <v>0</v>
      </c>
      <c r="F284" s="26" t="s">
        <v>3</v>
      </c>
    </row>
    <row r="285" spans="1:6" x14ac:dyDescent="0.3">
      <c r="A285" s="18" t="s">
        <v>134</v>
      </c>
      <c r="B285" s="11" t="s">
        <v>36</v>
      </c>
      <c r="C285" s="23">
        <f>'Stream Protection Mgmt'!H5</f>
        <v>0</v>
      </c>
      <c r="D285" s="23">
        <f>'Stream Protection Mgmt'!I5</f>
        <v>0</v>
      </c>
      <c r="E285" s="202">
        <v>0</v>
      </c>
      <c r="F285" s="26" t="s">
        <v>3</v>
      </c>
    </row>
    <row r="286" spans="1:6" x14ac:dyDescent="0.3">
      <c r="A286" s="18" t="s">
        <v>133</v>
      </c>
      <c r="B286" s="11" t="s">
        <v>36</v>
      </c>
      <c r="C286" s="23">
        <f>'Stream Protection Mgmt'!H6</f>
        <v>0</v>
      </c>
      <c r="D286" s="23">
        <f>'Stream Protection Mgmt'!I6</f>
        <v>0</v>
      </c>
      <c r="E286" s="202">
        <v>0</v>
      </c>
      <c r="F286" s="26" t="s">
        <v>3</v>
      </c>
    </row>
    <row r="287" spans="1:6" x14ac:dyDescent="0.3">
      <c r="A287" s="18" t="s">
        <v>132</v>
      </c>
      <c r="B287" s="11" t="s">
        <v>36</v>
      </c>
      <c r="C287" s="23">
        <f>'Stream Protection Mgmt'!H7</f>
        <v>0</v>
      </c>
      <c r="D287" s="23">
        <f>'Stream Protection Mgmt'!I7</f>
        <v>0</v>
      </c>
      <c r="E287" s="202">
        <v>0</v>
      </c>
      <c r="F287" s="26" t="s">
        <v>3</v>
      </c>
    </row>
    <row r="288" spans="1:6" x14ac:dyDescent="0.3">
      <c r="A288" s="18" t="s">
        <v>131</v>
      </c>
      <c r="B288" s="11" t="s">
        <v>36</v>
      </c>
      <c r="C288" s="23">
        <f>'Stream Protection Mgmt'!H8</f>
        <v>0</v>
      </c>
      <c r="D288" s="23">
        <f>'Stream Protection Mgmt'!I8</f>
        <v>0</v>
      </c>
      <c r="E288" s="26">
        <v>0</v>
      </c>
      <c r="F288" s="26" t="s">
        <v>3</v>
      </c>
    </row>
    <row r="289" spans="1:6" x14ac:dyDescent="0.3">
      <c r="A289" s="18" t="s">
        <v>130</v>
      </c>
      <c r="B289" s="11" t="s">
        <v>36</v>
      </c>
      <c r="C289" s="23">
        <f>'Stream Protection Mgmt'!H9</f>
        <v>0</v>
      </c>
      <c r="D289" s="23">
        <f>'Stream Protection Mgmt'!I9</f>
        <v>0</v>
      </c>
      <c r="E289" s="22">
        <v>0</v>
      </c>
      <c r="F289" s="26" t="s">
        <v>3</v>
      </c>
    </row>
    <row r="290" spans="1:6" ht="20.399999999999999" x14ac:dyDescent="0.3">
      <c r="A290" s="18" t="s">
        <v>475</v>
      </c>
      <c r="B290" s="11" t="s">
        <v>123</v>
      </c>
      <c r="C290" s="23">
        <f>'Stream Protection Mgmt'!H10</f>
        <v>0</v>
      </c>
      <c r="D290" s="23">
        <f>'Stream Protection Mgmt'!I10</f>
        <v>0</v>
      </c>
      <c r="E290" s="26">
        <v>1</v>
      </c>
      <c r="F290" s="26" t="s">
        <v>83</v>
      </c>
    </row>
    <row r="291" spans="1:6" ht="20.399999999999999" x14ac:dyDescent="0.3">
      <c r="A291" s="18" t="s">
        <v>476</v>
      </c>
      <c r="B291" s="11" t="s">
        <v>123</v>
      </c>
      <c r="C291" s="23">
        <f>'Stream Protection Mgmt'!H11</f>
        <v>0</v>
      </c>
      <c r="D291" s="23">
        <f>'Stream Protection Mgmt'!I11</f>
        <v>0</v>
      </c>
      <c r="E291" s="22">
        <v>1</v>
      </c>
      <c r="F291" s="26" t="s">
        <v>83</v>
      </c>
    </row>
    <row r="292" spans="1:6" ht="20.399999999999999" x14ac:dyDescent="0.3">
      <c r="A292" s="17" t="s">
        <v>477</v>
      </c>
      <c r="B292" s="13" t="s">
        <v>6</v>
      </c>
      <c r="C292" s="23">
        <f>'Stream Protection Mgmt'!H12</f>
        <v>0</v>
      </c>
      <c r="D292" s="23">
        <f>'Stream Protection Mgmt'!I12</f>
        <v>0</v>
      </c>
      <c r="E292" s="22">
        <v>1</v>
      </c>
      <c r="F292" s="22" t="s">
        <v>83</v>
      </c>
    </row>
    <row r="293" spans="1:6" ht="20.399999999999999" x14ac:dyDescent="0.3">
      <c r="A293" s="17" t="s">
        <v>478</v>
      </c>
      <c r="B293" s="13" t="s">
        <v>6</v>
      </c>
      <c r="C293" s="23">
        <f>'Stream Protection Mgmt'!H13</f>
        <v>0</v>
      </c>
      <c r="D293" s="23">
        <f>'Stream Protection Mgmt'!I13</f>
        <v>0</v>
      </c>
      <c r="E293" s="22">
        <v>1</v>
      </c>
      <c r="F293" s="22" t="s">
        <v>83</v>
      </c>
    </row>
    <row r="294" spans="1:6" x14ac:dyDescent="0.3">
      <c r="A294" s="18" t="s">
        <v>129</v>
      </c>
      <c r="B294" s="11" t="s">
        <v>6</v>
      </c>
      <c r="C294" s="23">
        <f>'Stream Protection Mgmt'!H14</f>
        <v>0</v>
      </c>
      <c r="D294" s="23">
        <f>'Stream Protection Mgmt'!I14</f>
        <v>0</v>
      </c>
      <c r="E294" s="26">
        <v>0</v>
      </c>
      <c r="F294" s="26" t="s">
        <v>3</v>
      </c>
    </row>
    <row r="295" spans="1:6" x14ac:dyDescent="0.3">
      <c r="A295" s="18" t="s">
        <v>479</v>
      </c>
      <c r="B295" s="11" t="s">
        <v>6</v>
      </c>
      <c r="C295" s="23">
        <f>'Stream Protection Mgmt'!H15</f>
        <v>0</v>
      </c>
      <c r="D295" s="23">
        <f>'Stream Protection Mgmt'!I15</f>
        <v>0</v>
      </c>
      <c r="E295" s="26">
        <v>1</v>
      </c>
      <c r="F295" s="26" t="s">
        <v>83</v>
      </c>
    </row>
    <row r="296" spans="1:6" x14ac:dyDescent="0.3">
      <c r="A296" s="18" t="s">
        <v>480</v>
      </c>
      <c r="B296" s="11" t="s">
        <v>6</v>
      </c>
      <c r="C296" s="23">
        <f>'Stream Protection Mgmt'!H16</f>
        <v>0</v>
      </c>
      <c r="D296" s="23">
        <f>'Stream Protection Mgmt'!I16</f>
        <v>0</v>
      </c>
      <c r="E296" s="26">
        <v>1</v>
      </c>
      <c r="F296" s="26" t="s">
        <v>83</v>
      </c>
    </row>
    <row r="297" spans="1:6" ht="20.399999999999999" x14ac:dyDescent="0.3">
      <c r="A297" s="18" t="s">
        <v>564</v>
      </c>
      <c r="B297" s="11" t="s">
        <v>6</v>
      </c>
      <c r="C297" s="23">
        <f>'Stream Protection Mgmt'!H17</f>
        <v>0</v>
      </c>
      <c r="D297" s="23">
        <f>'Stream Protection Mgmt'!I17</f>
        <v>0</v>
      </c>
      <c r="E297" s="26">
        <v>1</v>
      </c>
      <c r="F297" s="26" t="s">
        <v>83</v>
      </c>
    </row>
    <row r="298" spans="1:6" ht="20.399999999999999" x14ac:dyDescent="0.3">
      <c r="A298" s="18" t="s">
        <v>565</v>
      </c>
      <c r="B298" s="11" t="s">
        <v>6</v>
      </c>
      <c r="C298" s="23">
        <f>'Stream Protection Mgmt'!H18</f>
        <v>0</v>
      </c>
      <c r="D298" s="23">
        <f>'Stream Protection Mgmt'!I18</f>
        <v>0</v>
      </c>
      <c r="E298" s="26">
        <v>1</v>
      </c>
      <c r="F298" s="26" t="s">
        <v>83</v>
      </c>
    </row>
    <row r="299" spans="1:6" x14ac:dyDescent="0.3">
      <c r="A299" s="18" t="s">
        <v>127</v>
      </c>
      <c r="B299" s="11" t="s">
        <v>6</v>
      </c>
      <c r="C299" s="23">
        <f>'Stream Protection Mgmt'!H19</f>
        <v>0</v>
      </c>
      <c r="D299" s="23">
        <f>'Stream Protection Mgmt'!I19</f>
        <v>0</v>
      </c>
      <c r="E299" s="26">
        <v>0</v>
      </c>
      <c r="F299" s="26" t="s">
        <v>3</v>
      </c>
    </row>
    <row r="300" spans="1:6" x14ac:dyDescent="0.3">
      <c r="A300" s="17" t="s">
        <v>408</v>
      </c>
      <c r="B300" s="13" t="s">
        <v>123</v>
      </c>
      <c r="C300" s="23">
        <f>'Stream Protection Mgmt'!H20</f>
        <v>0</v>
      </c>
      <c r="D300" s="23">
        <f>'Stream Protection Mgmt'!I20</f>
        <v>0</v>
      </c>
      <c r="E300" s="26">
        <v>0</v>
      </c>
      <c r="F300" s="22" t="s">
        <v>3</v>
      </c>
    </row>
    <row r="301" spans="1:6" x14ac:dyDescent="0.3">
      <c r="A301" s="18" t="s">
        <v>124</v>
      </c>
      <c r="B301" s="11" t="s">
        <v>123</v>
      </c>
      <c r="C301" s="23">
        <f>'Stream Protection Mgmt'!H21</f>
        <v>0</v>
      </c>
      <c r="D301" s="23">
        <f>'Stream Protection Mgmt'!I21</f>
        <v>0</v>
      </c>
      <c r="E301" s="22">
        <v>0</v>
      </c>
      <c r="F301" s="26" t="s">
        <v>3</v>
      </c>
    </row>
    <row r="302" spans="1:6" ht="20.399999999999999" x14ac:dyDescent="0.3">
      <c r="A302" s="130" t="s">
        <v>561</v>
      </c>
      <c r="B302" s="5" t="s">
        <v>36</v>
      </c>
      <c r="C302" s="23">
        <f>'Stream Protection Mgmt'!H22</f>
        <v>0</v>
      </c>
      <c r="D302" s="23">
        <f>'Stream Protection Mgmt'!I22</f>
        <v>0</v>
      </c>
      <c r="E302" s="22">
        <v>0</v>
      </c>
      <c r="F302" s="26" t="s">
        <v>3</v>
      </c>
    </row>
    <row r="303" spans="1:6" ht="20.399999999999999" x14ac:dyDescent="0.3">
      <c r="A303" s="130" t="s">
        <v>562</v>
      </c>
      <c r="B303" s="5" t="s">
        <v>36</v>
      </c>
      <c r="C303" s="23">
        <f>'Stream Protection Mgmt'!H23</f>
        <v>0</v>
      </c>
      <c r="D303" s="23">
        <f>'Stream Protection Mgmt'!I23</f>
        <v>0</v>
      </c>
      <c r="E303" s="22">
        <v>0</v>
      </c>
      <c r="F303" s="26" t="s">
        <v>3</v>
      </c>
    </row>
    <row r="304" spans="1:6" ht="20.399999999999999" x14ac:dyDescent="0.3">
      <c r="A304" s="130" t="s">
        <v>563</v>
      </c>
      <c r="B304" s="5" t="s">
        <v>36</v>
      </c>
      <c r="C304" s="23">
        <f>'Stream Protection Mgmt'!H24</f>
        <v>0</v>
      </c>
      <c r="D304" s="23">
        <f>'Stream Protection Mgmt'!I24</f>
        <v>0</v>
      </c>
      <c r="E304" s="22">
        <v>0</v>
      </c>
      <c r="F304" s="22" t="s">
        <v>3</v>
      </c>
    </row>
    <row r="305" spans="1:6" ht="20.399999999999999" x14ac:dyDescent="0.3">
      <c r="A305" s="18" t="s">
        <v>481</v>
      </c>
      <c r="B305" s="11" t="s">
        <v>6</v>
      </c>
      <c r="C305" s="23">
        <f>'Stream Protection Mgmt'!H25</f>
        <v>0</v>
      </c>
      <c r="D305" s="23">
        <f>'Stream Protection Mgmt'!I25</f>
        <v>0</v>
      </c>
      <c r="E305" s="26">
        <v>1</v>
      </c>
      <c r="F305" s="26" t="s">
        <v>83</v>
      </c>
    </row>
    <row r="306" spans="1:6" ht="20.399999999999999" x14ac:dyDescent="0.3">
      <c r="A306" s="18" t="s">
        <v>482</v>
      </c>
      <c r="B306" s="11" t="s">
        <v>6</v>
      </c>
      <c r="C306" s="23">
        <f>'Stream Protection Mgmt'!H26</f>
        <v>0</v>
      </c>
      <c r="D306" s="23">
        <f>'Stream Protection Mgmt'!I26</f>
        <v>0</v>
      </c>
      <c r="E306" s="26">
        <v>1</v>
      </c>
      <c r="F306" s="26" t="s">
        <v>83</v>
      </c>
    </row>
    <row r="307" spans="1:6" x14ac:dyDescent="0.3">
      <c r="A307" s="18" t="s">
        <v>483</v>
      </c>
      <c r="B307" s="11" t="s">
        <v>36</v>
      </c>
      <c r="C307" s="23">
        <f>'Stream Protection Mgmt'!H27</f>
        <v>0</v>
      </c>
      <c r="D307" s="23">
        <f>'Stream Protection Mgmt'!I27</f>
        <v>0</v>
      </c>
      <c r="E307" s="26">
        <v>1</v>
      </c>
      <c r="F307" s="26" t="s">
        <v>83</v>
      </c>
    </row>
    <row r="308" spans="1:6" x14ac:dyDescent="0.3">
      <c r="A308" s="18" t="s">
        <v>484</v>
      </c>
      <c r="B308" s="11" t="s">
        <v>36</v>
      </c>
      <c r="C308" s="23">
        <f>'Stream Protection Mgmt'!H28</f>
        <v>0</v>
      </c>
      <c r="D308" s="23">
        <f>'Stream Protection Mgmt'!I28</f>
        <v>0</v>
      </c>
      <c r="E308" s="26">
        <v>1</v>
      </c>
      <c r="F308" s="26" t="s">
        <v>83</v>
      </c>
    </row>
    <row r="309" spans="1:6" x14ac:dyDescent="0.3">
      <c r="A309" s="18" t="s">
        <v>115</v>
      </c>
      <c r="B309" s="11" t="s">
        <v>6</v>
      </c>
      <c r="C309" s="23">
        <f>'Stream Protection Mgmt'!H29</f>
        <v>0</v>
      </c>
      <c r="D309" s="23">
        <f>'Stream Protection Mgmt'!I29</f>
        <v>0</v>
      </c>
      <c r="E309" s="26">
        <v>0</v>
      </c>
      <c r="F309" s="26" t="s">
        <v>3</v>
      </c>
    </row>
    <row r="310" spans="1:6" x14ac:dyDescent="0.3">
      <c r="A310" s="18" t="s">
        <v>114</v>
      </c>
      <c r="B310" s="11" t="s">
        <v>6</v>
      </c>
      <c r="C310" s="23">
        <f>'Stream Protection Mgmt'!H30</f>
        <v>0</v>
      </c>
      <c r="D310" s="23">
        <f>'Stream Protection Mgmt'!I30</f>
        <v>0</v>
      </c>
      <c r="E310" s="26">
        <v>0</v>
      </c>
      <c r="F310" s="26" t="s">
        <v>3</v>
      </c>
    </row>
    <row r="311" spans="1:6" x14ac:dyDescent="0.3">
      <c r="A311" s="18" t="s">
        <v>113</v>
      </c>
      <c r="B311" s="11" t="s">
        <v>6</v>
      </c>
      <c r="C311" s="23">
        <f>'Stream Protection Mgmt'!H31</f>
        <v>0</v>
      </c>
      <c r="D311" s="23">
        <f>'Stream Protection Mgmt'!I31</f>
        <v>0</v>
      </c>
      <c r="E311" s="26">
        <v>0</v>
      </c>
      <c r="F311" s="26" t="s">
        <v>3</v>
      </c>
    </row>
    <row r="312" spans="1:6" x14ac:dyDescent="0.3">
      <c r="A312" s="17" t="s">
        <v>409</v>
      </c>
      <c r="B312" s="13" t="s">
        <v>6</v>
      </c>
      <c r="C312" s="23">
        <f>'Stream Protection Mgmt'!H32</f>
        <v>0</v>
      </c>
      <c r="D312" s="23">
        <f>'Stream Protection Mgmt'!I32</f>
        <v>0</v>
      </c>
      <c r="E312" s="26">
        <v>0</v>
      </c>
      <c r="F312" s="22" t="s">
        <v>3</v>
      </c>
    </row>
    <row r="313" spans="1:6" x14ac:dyDescent="0.3">
      <c r="A313" s="17" t="s">
        <v>410</v>
      </c>
      <c r="B313" s="13" t="s">
        <v>6</v>
      </c>
      <c r="C313" s="23">
        <f>'Stream Protection Mgmt'!H33</f>
        <v>0</v>
      </c>
      <c r="D313" s="23">
        <f>'Stream Protection Mgmt'!I33</f>
        <v>0</v>
      </c>
      <c r="E313" s="26">
        <v>0</v>
      </c>
      <c r="F313" s="22" t="s">
        <v>3</v>
      </c>
    </row>
    <row r="314" spans="1:6" x14ac:dyDescent="0.3">
      <c r="A314" s="126" t="s">
        <v>558</v>
      </c>
      <c r="B314" s="127" t="s">
        <v>6</v>
      </c>
      <c r="C314" s="23">
        <f>'Stream Protection Mgmt'!H34</f>
        <v>0</v>
      </c>
      <c r="D314" s="23">
        <f>'Stream Protection Mgmt'!I34</f>
        <v>0</v>
      </c>
      <c r="E314" s="26">
        <v>0</v>
      </c>
      <c r="F314" s="22" t="s">
        <v>3</v>
      </c>
    </row>
    <row r="315" spans="1:6" ht="20.399999999999999" x14ac:dyDescent="0.3">
      <c r="A315" s="126" t="s">
        <v>559</v>
      </c>
      <c r="B315" s="126" t="s">
        <v>6</v>
      </c>
      <c r="C315" s="23">
        <f>'Stream Protection Mgmt'!H35</f>
        <v>0</v>
      </c>
      <c r="D315" s="23">
        <f>'Stream Protection Mgmt'!I35</f>
        <v>0</v>
      </c>
      <c r="E315" s="26">
        <v>0</v>
      </c>
      <c r="F315" s="22" t="s">
        <v>3</v>
      </c>
    </row>
    <row r="316" spans="1:6" x14ac:dyDescent="0.3">
      <c r="A316" s="18" t="s">
        <v>112</v>
      </c>
      <c r="B316" s="11" t="s">
        <v>6</v>
      </c>
      <c r="C316" s="23">
        <f>'Stream Protection Mgmt'!H36</f>
        <v>0</v>
      </c>
      <c r="D316" s="23">
        <f>'Stream Protection Mgmt'!I36</f>
        <v>0</v>
      </c>
      <c r="E316" s="26">
        <v>0</v>
      </c>
      <c r="F316" s="26" t="s">
        <v>3</v>
      </c>
    </row>
    <row r="317" spans="1:6" ht="20.399999999999999" x14ac:dyDescent="0.3">
      <c r="A317" s="18" t="s">
        <v>111</v>
      </c>
      <c r="B317" s="11" t="s">
        <v>6</v>
      </c>
      <c r="C317" s="23">
        <f>'Stream Protection Mgmt'!H37</f>
        <v>0</v>
      </c>
      <c r="D317" s="23">
        <f>'Stream Protection Mgmt'!I37</f>
        <v>0</v>
      </c>
      <c r="E317" s="22">
        <v>0</v>
      </c>
      <c r="F317" s="26" t="s">
        <v>3</v>
      </c>
    </row>
    <row r="318" spans="1:6" x14ac:dyDescent="0.3">
      <c r="A318" s="18" t="s">
        <v>110</v>
      </c>
      <c r="B318" s="11" t="s">
        <v>6</v>
      </c>
      <c r="C318" s="23">
        <f>'Stream Protection Mgmt'!H38</f>
        <v>0</v>
      </c>
      <c r="D318" s="23">
        <f>'Stream Protection Mgmt'!I38</f>
        <v>0</v>
      </c>
      <c r="E318" s="67">
        <v>0</v>
      </c>
      <c r="F318" s="26" t="s">
        <v>3</v>
      </c>
    </row>
    <row r="319" spans="1:6" x14ac:dyDescent="0.3">
      <c r="A319" s="18" t="s">
        <v>109</v>
      </c>
      <c r="B319" s="11" t="s">
        <v>6</v>
      </c>
      <c r="C319" s="23">
        <f>'Stream Protection Mgmt'!H39</f>
        <v>0</v>
      </c>
      <c r="D319" s="23">
        <f>'Stream Protection Mgmt'!I39</f>
        <v>0</v>
      </c>
      <c r="E319" s="26">
        <v>0</v>
      </c>
      <c r="F319" s="26" t="s">
        <v>3</v>
      </c>
    </row>
    <row r="320" spans="1:6" x14ac:dyDescent="0.3">
      <c r="A320" s="18" t="s">
        <v>108</v>
      </c>
      <c r="B320" s="11" t="s">
        <v>6</v>
      </c>
      <c r="C320" s="23">
        <f>'Stream Protection Mgmt'!H40</f>
        <v>0</v>
      </c>
      <c r="D320" s="23">
        <f>'Stream Protection Mgmt'!I40</f>
        <v>0</v>
      </c>
      <c r="E320" s="26">
        <v>0</v>
      </c>
      <c r="F320" s="26" t="s">
        <v>3</v>
      </c>
    </row>
    <row r="321" spans="1:6" x14ac:dyDescent="0.3">
      <c r="A321" s="18" t="s">
        <v>107</v>
      </c>
      <c r="B321" s="11" t="s">
        <v>6</v>
      </c>
      <c r="C321" s="23">
        <f>'Stream Protection Mgmt'!H41</f>
        <v>0</v>
      </c>
      <c r="D321" s="23">
        <f>'Stream Protection Mgmt'!I41</f>
        <v>0</v>
      </c>
      <c r="E321" s="26">
        <v>0</v>
      </c>
      <c r="F321" s="26" t="s">
        <v>3</v>
      </c>
    </row>
    <row r="322" spans="1:6" x14ac:dyDescent="0.3">
      <c r="A322" s="18" t="s">
        <v>106</v>
      </c>
      <c r="B322" s="11" t="s">
        <v>6</v>
      </c>
      <c r="C322" s="23">
        <f>'Stream Protection Mgmt'!H42</f>
        <v>0</v>
      </c>
      <c r="D322" s="23">
        <f>'Stream Protection Mgmt'!I42</f>
        <v>0</v>
      </c>
      <c r="E322" s="26">
        <v>0</v>
      </c>
      <c r="F322" s="26" t="s">
        <v>3</v>
      </c>
    </row>
    <row r="323" spans="1:6" x14ac:dyDescent="0.3">
      <c r="A323" s="18" t="s">
        <v>105</v>
      </c>
      <c r="B323" s="11" t="s">
        <v>6</v>
      </c>
      <c r="C323" s="23">
        <f>'Stream Protection Mgmt'!H43</f>
        <v>0</v>
      </c>
      <c r="D323" s="23">
        <f>'Stream Protection Mgmt'!I43</f>
        <v>0</v>
      </c>
      <c r="E323" s="26">
        <v>0</v>
      </c>
      <c r="F323" s="26" t="s">
        <v>3</v>
      </c>
    </row>
    <row r="324" spans="1:6" x14ac:dyDescent="0.3">
      <c r="A324" s="18" t="s">
        <v>485</v>
      </c>
      <c r="B324" s="11" t="s">
        <v>6</v>
      </c>
      <c r="C324" s="23">
        <f>'Stream Protection Mgmt'!H44</f>
        <v>0</v>
      </c>
      <c r="D324" s="23">
        <f>'Stream Protection Mgmt'!I44</f>
        <v>0</v>
      </c>
      <c r="E324" s="26">
        <v>1</v>
      </c>
      <c r="F324" s="26" t="s">
        <v>83</v>
      </c>
    </row>
    <row r="325" spans="1:6" x14ac:dyDescent="0.3">
      <c r="A325" s="18" t="s">
        <v>486</v>
      </c>
      <c r="B325" s="11" t="s">
        <v>6</v>
      </c>
      <c r="C325" s="23">
        <f>'Stream Protection Mgmt'!H45</f>
        <v>0</v>
      </c>
      <c r="D325" s="23">
        <f>'Stream Protection Mgmt'!I45</f>
        <v>0</v>
      </c>
      <c r="E325" s="26">
        <v>1</v>
      </c>
      <c r="F325" s="26" t="s">
        <v>83</v>
      </c>
    </row>
    <row r="326" spans="1:6" x14ac:dyDescent="0.3">
      <c r="A326" s="18" t="s">
        <v>103</v>
      </c>
      <c r="B326" s="11" t="s">
        <v>6</v>
      </c>
      <c r="C326" s="23">
        <f>'Stream Protection Mgmt'!H46</f>
        <v>0</v>
      </c>
      <c r="D326" s="23">
        <f>'Stream Protection Mgmt'!I46</f>
        <v>0</v>
      </c>
      <c r="E326" s="26">
        <v>0</v>
      </c>
      <c r="F326" s="26" t="s">
        <v>3</v>
      </c>
    </row>
    <row r="327" spans="1:6" x14ac:dyDescent="0.3">
      <c r="A327" s="18" t="s">
        <v>102</v>
      </c>
      <c r="B327" s="11" t="s">
        <v>6</v>
      </c>
      <c r="C327" s="23">
        <f>'Stream Protection Mgmt'!H47</f>
        <v>0</v>
      </c>
      <c r="D327" s="23">
        <f>'Stream Protection Mgmt'!I47</f>
        <v>0</v>
      </c>
      <c r="E327" s="26">
        <v>0</v>
      </c>
      <c r="F327" s="26" t="s">
        <v>3</v>
      </c>
    </row>
    <row r="328" spans="1:6" x14ac:dyDescent="0.3">
      <c r="A328" s="17" t="s">
        <v>487</v>
      </c>
      <c r="B328" s="13" t="s">
        <v>85</v>
      </c>
      <c r="C328" s="23">
        <f>'Stream Protection Mgmt'!H48</f>
        <v>0</v>
      </c>
      <c r="D328" s="23">
        <f>'Stream Protection Mgmt'!I48</f>
        <v>0</v>
      </c>
      <c r="E328" s="26">
        <v>1</v>
      </c>
      <c r="F328" s="22" t="s">
        <v>83</v>
      </c>
    </row>
    <row r="329" spans="1:6" ht="15" thickBot="1" x14ac:dyDescent="0.35">
      <c r="A329" s="206" t="s">
        <v>488</v>
      </c>
      <c r="B329" s="207" t="s">
        <v>85</v>
      </c>
      <c r="C329" s="198">
        <f>'Stream Protection Mgmt'!H49</f>
        <v>0</v>
      </c>
      <c r="D329" s="199">
        <f>'Stream Protection Mgmt'!I49</f>
        <v>0</v>
      </c>
      <c r="E329" s="205">
        <v>1</v>
      </c>
      <c r="F329" s="67" t="s">
        <v>83</v>
      </c>
    </row>
    <row r="330" spans="1:6" ht="20.399999999999999" x14ac:dyDescent="0.3">
      <c r="A330" s="18" t="s">
        <v>99</v>
      </c>
      <c r="B330" s="11" t="s">
        <v>55</v>
      </c>
      <c r="C330" s="23">
        <f>'Waste Mgmt'!H3</f>
        <v>0</v>
      </c>
      <c r="D330" s="23">
        <f>'Waste Mgmt'!I3</f>
        <v>0</v>
      </c>
      <c r="E330" s="202">
        <v>0</v>
      </c>
      <c r="F330" s="26" t="s">
        <v>3</v>
      </c>
    </row>
    <row r="331" spans="1:6" x14ac:dyDescent="0.3">
      <c r="A331" s="18" t="s">
        <v>420</v>
      </c>
      <c r="B331" s="11" t="s">
        <v>55</v>
      </c>
      <c r="C331" s="23">
        <f>'Waste Mgmt'!H4</f>
        <v>0</v>
      </c>
      <c r="D331" s="23">
        <f>'Waste Mgmt'!I4</f>
        <v>0</v>
      </c>
      <c r="E331" s="26">
        <v>0</v>
      </c>
      <c r="F331" s="26" t="s">
        <v>3</v>
      </c>
    </row>
    <row r="332" spans="1:6" x14ac:dyDescent="0.3">
      <c r="A332" s="18" t="s">
        <v>421</v>
      </c>
      <c r="B332" s="26" t="s">
        <v>55</v>
      </c>
      <c r="C332" s="23">
        <f>'Waste Mgmt'!H5</f>
        <v>0</v>
      </c>
      <c r="D332" s="23">
        <f>'Waste Mgmt'!I5</f>
        <v>0</v>
      </c>
      <c r="E332" s="26">
        <v>0</v>
      </c>
      <c r="F332" s="26" t="s">
        <v>3</v>
      </c>
    </row>
    <row r="333" spans="1:6" x14ac:dyDescent="0.3">
      <c r="A333" s="18" t="s">
        <v>422</v>
      </c>
      <c r="B333" s="26" t="s">
        <v>55</v>
      </c>
      <c r="C333" s="23">
        <f>'Waste Mgmt'!H6</f>
        <v>0</v>
      </c>
      <c r="D333" s="23">
        <f>'Waste Mgmt'!I6</f>
        <v>0</v>
      </c>
      <c r="E333" s="26">
        <v>0</v>
      </c>
      <c r="F333" s="26" t="s">
        <v>3</v>
      </c>
    </row>
    <row r="334" spans="1:6" x14ac:dyDescent="0.3">
      <c r="A334" s="18" t="s">
        <v>97</v>
      </c>
      <c r="B334" s="26" t="s">
        <v>55</v>
      </c>
      <c r="C334" s="23">
        <f>'Waste Mgmt'!H7</f>
        <v>0</v>
      </c>
      <c r="D334" s="23">
        <f>'Waste Mgmt'!I7</f>
        <v>0</v>
      </c>
      <c r="E334" s="26">
        <v>0</v>
      </c>
      <c r="F334" s="26" t="s">
        <v>3</v>
      </c>
    </row>
    <row r="335" spans="1:6" x14ac:dyDescent="0.3">
      <c r="A335" s="18" t="s">
        <v>423</v>
      </c>
      <c r="B335" s="26" t="s">
        <v>55</v>
      </c>
      <c r="C335" s="23">
        <f>'Waste Mgmt'!H8</f>
        <v>0</v>
      </c>
      <c r="D335" s="23">
        <f>'Waste Mgmt'!I8</f>
        <v>0</v>
      </c>
      <c r="E335" s="26">
        <v>0</v>
      </c>
      <c r="F335" s="26" t="s">
        <v>3</v>
      </c>
    </row>
    <row r="336" spans="1:6" x14ac:dyDescent="0.3">
      <c r="A336" s="18" t="s">
        <v>424</v>
      </c>
      <c r="B336" s="26" t="s">
        <v>55</v>
      </c>
      <c r="C336" s="23">
        <f>'Waste Mgmt'!H9</f>
        <v>0</v>
      </c>
      <c r="D336" s="23">
        <f>'Waste Mgmt'!I9</f>
        <v>0</v>
      </c>
      <c r="E336" s="26">
        <v>0</v>
      </c>
      <c r="F336" s="26" t="s">
        <v>3</v>
      </c>
    </row>
    <row r="337" spans="1:6" x14ac:dyDescent="0.3">
      <c r="A337" s="18" t="s">
        <v>425</v>
      </c>
      <c r="B337" s="26" t="s">
        <v>55</v>
      </c>
      <c r="C337" s="23">
        <f>'Waste Mgmt'!H10</f>
        <v>0</v>
      </c>
      <c r="D337" s="23">
        <f>'Waste Mgmt'!I10</f>
        <v>0</v>
      </c>
      <c r="E337" s="26">
        <v>0</v>
      </c>
      <c r="F337" s="26" t="s">
        <v>3</v>
      </c>
    </row>
    <row r="338" spans="1:6" x14ac:dyDescent="0.3">
      <c r="A338" s="18" t="s">
        <v>95</v>
      </c>
      <c r="B338" s="11" t="s">
        <v>55</v>
      </c>
      <c r="C338" s="23">
        <f>'Waste Mgmt'!H11</f>
        <v>0</v>
      </c>
      <c r="D338" s="23">
        <f>'Waste Mgmt'!I11</f>
        <v>0</v>
      </c>
      <c r="E338" s="26">
        <v>0</v>
      </c>
      <c r="F338" s="26" t="s">
        <v>3</v>
      </c>
    </row>
    <row r="339" spans="1:6" x14ac:dyDescent="0.3">
      <c r="A339" s="18" t="s">
        <v>489</v>
      </c>
      <c r="B339" s="11" t="s">
        <v>6</v>
      </c>
      <c r="C339" s="23">
        <f>'Waste Mgmt'!H12</f>
        <v>0</v>
      </c>
      <c r="D339" s="23">
        <f>'Waste Mgmt'!I12</f>
        <v>0</v>
      </c>
      <c r="E339" s="26">
        <v>1</v>
      </c>
      <c r="F339" s="26" t="s">
        <v>83</v>
      </c>
    </row>
    <row r="340" spans="1:6" x14ac:dyDescent="0.3">
      <c r="A340" s="18" t="s">
        <v>490</v>
      </c>
      <c r="B340" s="11" t="s">
        <v>6</v>
      </c>
      <c r="C340" s="23">
        <f>'Waste Mgmt'!H13</f>
        <v>0</v>
      </c>
      <c r="D340" s="23">
        <f>'Waste Mgmt'!I13</f>
        <v>0</v>
      </c>
      <c r="E340" s="26">
        <v>1</v>
      </c>
      <c r="F340" s="26" t="s">
        <v>83</v>
      </c>
    </row>
    <row r="341" spans="1:6" x14ac:dyDescent="0.3">
      <c r="A341" s="17" t="s">
        <v>403</v>
      </c>
      <c r="B341" s="13" t="s">
        <v>55</v>
      </c>
      <c r="C341" s="23">
        <f>'Waste Mgmt'!H14</f>
        <v>0</v>
      </c>
      <c r="D341" s="23">
        <f>'Waste Mgmt'!I14</f>
        <v>0</v>
      </c>
      <c r="E341" s="22">
        <v>0</v>
      </c>
      <c r="F341" s="22" t="s">
        <v>3</v>
      </c>
    </row>
    <row r="342" spans="1:6" ht="20.399999999999999" x14ac:dyDescent="0.3">
      <c r="A342" s="17" t="s">
        <v>404</v>
      </c>
      <c r="B342" s="13" t="s">
        <v>55</v>
      </c>
      <c r="C342" s="23">
        <f>'Waste Mgmt'!H15</f>
        <v>0</v>
      </c>
      <c r="D342" s="23">
        <f>'Waste Mgmt'!I15</f>
        <v>0</v>
      </c>
      <c r="E342" s="22">
        <v>0</v>
      </c>
      <c r="F342" s="22" t="s">
        <v>3</v>
      </c>
    </row>
    <row r="343" spans="1:6" x14ac:dyDescent="0.3">
      <c r="A343" s="17" t="s">
        <v>405</v>
      </c>
      <c r="B343" s="13" t="s">
        <v>55</v>
      </c>
      <c r="C343" s="23">
        <f>'Waste Mgmt'!H16</f>
        <v>0</v>
      </c>
      <c r="D343" s="23">
        <f>'Waste Mgmt'!I16</f>
        <v>0</v>
      </c>
      <c r="E343" s="26">
        <v>0</v>
      </c>
      <c r="F343" s="22" t="s">
        <v>3</v>
      </c>
    </row>
    <row r="344" spans="1:6" x14ac:dyDescent="0.3">
      <c r="A344" s="17" t="s">
        <v>406</v>
      </c>
      <c r="B344" s="13" t="s">
        <v>55</v>
      </c>
      <c r="C344" s="23">
        <f>'Waste Mgmt'!H17</f>
        <v>0</v>
      </c>
      <c r="D344" s="23">
        <f>'Waste Mgmt'!I17</f>
        <v>0</v>
      </c>
      <c r="E344" s="26">
        <v>0</v>
      </c>
      <c r="F344" s="22" t="s">
        <v>3</v>
      </c>
    </row>
    <row r="345" spans="1:6" x14ac:dyDescent="0.3">
      <c r="A345" s="17" t="s">
        <v>407</v>
      </c>
      <c r="B345" s="13" t="s">
        <v>55</v>
      </c>
      <c r="C345" s="23">
        <f>'Waste Mgmt'!H18</f>
        <v>0</v>
      </c>
      <c r="D345" s="23">
        <f>'Waste Mgmt'!I18</f>
        <v>0</v>
      </c>
      <c r="E345" s="26">
        <v>0</v>
      </c>
      <c r="F345" s="22" t="s">
        <v>3</v>
      </c>
    </row>
    <row r="346" spans="1:6" x14ac:dyDescent="0.3">
      <c r="A346" s="18" t="s">
        <v>491</v>
      </c>
      <c r="B346" s="11" t="s">
        <v>6</v>
      </c>
      <c r="C346" s="23">
        <f>'Waste Mgmt'!H19</f>
        <v>0</v>
      </c>
      <c r="D346" s="23">
        <f>'Waste Mgmt'!I19</f>
        <v>0</v>
      </c>
      <c r="E346" s="26">
        <v>1</v>
      </c>
      <c r="F346" s="26" t="s">
        <v>83</v>
      </c>
    </row>
    <row r="347" spans="1:6" x14ac:dyDescent="0.3">
      <c r="A347" s="18" t="s">
        <v>492</v>
      </c>
      <c r="B347" s="11" t="s">
        <v>6</v>
      </c>
      <c r="C347" s="23">
        <f>'Waste Mgmt'!H20</f>
        <v>0</v>
      </c>
      <c r="D347" s="23">
        <f>'Waste Mgmt'!I20</f>
        <v>0</v>
      </c>
      <c r="E347" s="26">
        <v>1</v>
      </c>
      <c r="F347" s="26" t="s">
        <v>83</v>
      </c>
    </row>
    <row r="348" spans="1:6" x14ac:dyDescent="0.3">
      <c r="A348" s="18" t="s">
        <v>493</v>
      </c>
      <c r="B348" s="11" t="s">
        <v>6</v>
      </c>
      <c r="C348" s="23">
        <f>'Waste Mgmt'!H21</f>
        <v>0</v>
      </c>
      <c r="D348" s="23">
        <f>'Waste Mgmt'!I21</f>
        <v>0</v>
      </c>
      <c r="E348" s="26">
        <v>1</v>
      </c>
      <c r="F348" s="26" t="s">
        <v>83</v>
      </c>
    </row>
    <row r="349" spans="1:6" x14ac:dyDescent="0.3">
      <c r="A349" s="18" t="s">
        <v>496</v>
      </c>
      <c r="B349" s="11" t="s">
        <v>6</v>
      </c>
      <c r="C349" s="23">
        <f>'Waste Mgmt'!H22</f>
        <v>0</v>
      </c>
      <c r="D349" s="23">
        <f>'Waste Mgmt'!I22</f>
        <v>0</v>
      </c>
      <c r="E349" s="26">
        <v>1</v>
      </c>
      <c r="F349" s="26" t="s">
        <v>83</v>
      </c>
    </row>
    <row r="350" spans="1:6" x14ac:dyDescent="0.3">
      <c r="A350" s="17" t="s">
        <v>495</v>
      </c>
      <c r="B350" s="13" t="s">
        <v>6</v>
      </c>
      <c r="C350" s="23">
        <f>'Waste Mgmt'!H23</f>
        <v>0</v>
      </c>
      <c r="D350" s="23">
        <f>'Waste Mgmt'!I23</f>
        <v>0</v>
      </c>
      <c r="E350" s="26">
        <v>1</v>
      </c>
      <c r="F350" s="26" t="s">
        <v>83</v>
      </c>
    </row>
    <row r="351" spans="1:6" x14ac:dyDescent="0.3">
      <c r="A351" s="17" t="s">
        <v>494</v>
      </c>
      <c r="B351" s="13" t="s">
        <v>6</v>
      </c>
      <c r="C351" s="23">
        <f>'Waste Mgmt'!H24</f>
        <v>0</v>
      </c>
      <c r="D351" s="23">
        <f>'Waste Mgmt'!I24</f>
        <v>0</v>
      </c>
      <c r="E351" s="26">
        <v>1</v>
      </c>
      <c r="F351" s="26" t="s">
        <v>83</v>
      </c>
    </row>
    <row r="352" spans="1:6" x14ac:dyDescent="0.3">
      <c r="A352" s="18" t="s">
        <v>497</v>
      </c>
      <c r="B352" s="11" t="s">
        <v>6</v>
      </c>
      <c r="C352" s="23">
        <f>'Waste Mgmt'!H25</f>
        <v>0</v>
      </c>
      <c r="D352" s="23">
        <f>'Waste Mgmt'!I25</f>
        <v>0</v>
      </c>
      <c r="E352" s="26">
        <v>1</v>
      </c>
      <c r="F352" s="26" t="s">
        <v>83</v>
      </c>
    </row>
    <row r="353" spans="1:6" x14ac:dyDescent="0.3">
      <c r="A353" s="18" t="s">
        <v>498</v>
      </c>
      <c r="B353" s="11" t="s">
        <v>6</v>
      </c>
      <c r="C353" s="23">
        <f>'Waste Mgmt'!H26</f>
        <v>0</v>
      </c>
      <c r="D353" s="23">
        <f>'Waste Mgmt'!I26</f>
        <v>0</v>
      </c>
      <c r="E353" s="26">
        <v>1</v>
      </c>
      <c r="F353" s="26" t="s">
        <v>83</v>
      </c>
    </row>
    <row r="354" spans="1:6" x14ac:dyDescent="0.3">
      <c r="A354" s="17" t="s">
        <v>499</v>
      </c>
      <c r="B354" s="13" t="s">
        <v>6</v>
      </c>
      <c r="C354" s="23">
        <f>'Waste Mgmt'!H27</f>
        <v>0</v>
      </c>
      <c r="D354" s="23">
        <f>'Waste Mgmt'!I27</f>
        <v>0</v>
      </c>
      <c r="E354" s="26">
        <v>1</v>
      </c>
      <c r="F354" s="26" t="s">
        <v>83</v>
      </c>
    </row>
    <row r="355" spans="1:6" x14ac:dyDescent="0.3">
      <c r="A355" s="17" t="s">
        <v>500</v>
      </c>
      <c r="B355" s="13" t="s">
        <v>6</v>
      </c>
      <c r="C355" s="23">
        <f>'Waste Mgmt'!H28</f>
        <v>0</v>
      </c>
      <c r="D355" s="23">
        <f>'Waste Mgmt'!I28</f>
        <v>0</v>
      </c>
      <c r="E355" s="26">
        <v>1</v>
      </c>
      <c r="F355" s="26" t="s">
        <v>83</v>
      </c>
    </row>
    <row r="356" spans="1:6" ht="20.399999999999999" x14ac:dyDescent="0.3">
      <c r="A356" s="17" t="s">
        <v>501</v>
      </c>
      <c r="B356" s="13" t="s">
        <v>6</v>
      </c>
      <c r="C356" s="23">
        <f>'Waste Mgmt'!H29</f>
        <v>0</v>
      </c>
      <c r="D356" s="23">
        <f>'Waste Mgmt'!I29</f>
        <v>0</v>
      </c>
      <c r="E356" s="26">
        <v>1</v>
      </c>
      <c r="F356" s="22" t="s">
        <v>83</v>
      </c>
    </row>
    <row r="357" spans="1:6" ht="20.399999999999999" x14ac:dyDescent="0.3">
      <c r="A357" s="17" t="s">
        <v>502</v>
      </c>
      <c r="B357" s="13" t="s">
        <v>6</v>
      </c>
      <c r="C357" s="23">
        <f>'Waste Mgmt'!H30</f>
        <v>0</v>
      </c>
      <c r="D357" s="23">
        <f>'Waste Mgmt'!I30</f>
        <v>0</v>
      </c>
      <c r="E357" s="26">
        <v>1</v>
      </c>
      <c r="F357" s="22" t="s">
        <v>83</v>
      </c>
    </row>
    <row r="358" spans="1:6" ht="20.399999999999999" x14ac:dyDescent="0.3">
      <c r="A358" s="17" t="s">
        <v>503</v>
      </c>
      <c r="B358" s="13" t="s">
        <v>6</v>
      </c>
      <c r="C358" s="23">
        <f>'Waste Mgmt'!H31</f>
        <v>0</v>
      </c>
      <c r="D358" s="23">
        <f>'Waste Mgmt'!I31</f>
        <v>0</v>
      </c>
      <c r="E358" s="26">
        <v>1</v>
      </c>
      <c r="F358" s="22" t="s">
        <v>83</v>
      </c>
    </row>
    <row r="359" spans="1:6" ht="20.399999999999999" x14ac:dyDescent="0.3">
      <c r="A359" s="17" t="s">
        <v>504</v>
      </c>
      <c r="B359" s="13" t="s">
        <v>6</v>
      </c>
      <c r="C359" s="23">
        <f>'Waste Mgmt'!H32</f>
        <v>0</v>
      </c>
      <c r="D359" s="23">
        <f>'Waste Mgmt'!I32</f>
        <v>0</v>
      </c>
      <c r="E359" s="26">
        <v>1</v>
      </c>
      <c r="F359" s="22" t="s">
        <v>83</v>
      </c>
    </row>
    <row r="360" spans="1:6" ht="20.399999999999999" x14ac:dyDescent="0.3">
      <c r="A360" s="17" t="s">
        <v>505</v>
      </c>
      <c r="B360" s="13" t="s">
        <v>6</v>
      </c>
      <c r="C360" s="23">
        <f>'Waste Mgmt'!H33</f>
        <v>0</v>
      </c>
      <c r="D360" s="23">
        <f>'Waste Mgmt'!I33</f>
        <v>0</v>
      </c>
      <c r="E360" s="26">
        <v>1</v>
      </c>
      <c r="F360" s="22" t="s">
        <v>83</v>
      </c>
    </row>
    <row r="361" spans="1:6" ht="20.399999999999999" x14ac:dyDescent="0.3">
      <c r="A361" s="17" t="s">
        <v>506</v>
      </c>
      <c r="B361" s="13" t="s">
        <v>6</v>
      </c>
      <c r="C361" s="23">
        <f>'Waste Mgmt'!H34</f>
        <v>0</v>
      </c>
      <c r="D361" s="23">
        <f>'Waste Mgmt'!I34</f>
        <v>0</v>
      </c>
      <c r="E361" s="26">
        <v>1</v>
      </c>
      <c r="F361" s="22" t="s">
        <v>83</v>
      </c>
    </row>
    <row r="362" spans="1:6" ht="20.399999999999999" x14ac:dyDescent="0.3">
      <c r="A362" s="17" t="s">
        <v>507</v>
      </c>
      <c r="B362" s="13" t="s">
        <v>6</v>
      </c>
      <c r="C362" s="23">
        <f>'Waste Mgmt'!H35</f>
        <v>0</v>
      </c>
      <c r="D362" s="23">
        <f>'Waste Mgmt'!I35</f>
        <v>0</v>
      </c>
      <c r="E362" s="26">
        <v>1</v>
      </c>
      <c r="F362" s="22" t="s">
        <v>83</v>
      </c>
    </row>
    <row r="363" spans="1:6" ht="20.399999999999999" x14ac:dyDescent="0.3">
      <c r="A363" s="17" t="s">
        <v>508</v>
      </c>
      <c r="B363" s="13" t="s">
        <v>6</v>
      </c>
      <c r="C363" s="23">
        <f>'Waste Mgmt'!H36</f>
        <v>0</v>
      </c>
      <c r="D363" s="23">
        <f>'Waste Mgmt'!I36</f>
        <v>0</v>
      </c>
      <c r="E363" s="26">
        <v>1</v>
      </c>
      <c r="F363" s="22" t="s">
        <v>83</v>
      </c>
    </row>
    <row r="364" spans="1:6" ht="20.399999999999999" x14ac:dyDescent="0.3">
      <c r="A364" s="17" t="s">
        <v>509</v>
      </c>
      <c r="B364" s="13" t="s">
        <v>6</v>
      </c>
      <c r="C364" s="23">
        <f>'Waste Mgmt'!H37</f>
        <v>0</v>
      </c>
      <c r="D364" s="23">
        <f>'Waste Mgmt'!I37</f>
        <v>0</v>
      </c>
      <c r="E364" s="26">
        <v>1</v>
      </c>
      <c r="F364" s="22" t="s">
        <v>83</v>
      </c>
    </row>
    <row r="365" spans="1:6" ht="20.399999999999999" x14ac:dyDescent="0.3">
      <c r="A365" s="17" t="s">
        <v>510</v>
      </c>
      <c r="B365" s="13" t="s">
        <v>6</v>
      </c>
      <c r="C365" s="23">
        <f>'Waste Mgmt'!H38</f>
        <v>0</v>
      </c>
      <c r="D365" s="23">
        <f>'Waste Mgmt'!I38</f>
        <v>0</v>
      </c>
      <c r="E365" s="26">
        <v>1</v>
      </c>
      <c r="F365" s="22" t="s">
        <v>83</v>
      </c>
    </row>
    <row r="366" spans="1:6" x14ac:dyDescent="0.3">
      <c r="A366" s="18" t="s">
        <v>92</v>
      </c>
      <c r="B366" s="11" t="s">
        <v>55</v>
      </c>
      <c r="C366" s="23">
        <f>'Waste Mgmt'!H39</f>
        <v>0</v>
      </c>
      <c r="D366" s="23">
        <f>'Waste Mgmt'!I39</f>
        <v>0</v>
      </c>
      <c r="E366" s="26">
        <v>1</v>
      </c>
      <c r="F366" s="26" t="s">
        <v>83</v>
      </c>
    </row>
    <row r="367" spans="1:6" x14ac:dyDescent="0.3">
      <c r="A367" s="18" t="s">
        <v>91</v>
      </c>
      <c r="B367" s="11" t="s">
        <v>90</v>
      </c>
      <c r="C367" s="23">
        <f>'Waste Mgmt'!H40</f>
        <v>0</v>
      </c>
      <c r="D367" s="23">
        <f>'Waste Mgmt'!I40</f>
        <v>0</v>
      </c>
      <c r="E367" s="26">
        <v>1</v>
      </c>
      <c r="F367" s="26" t="s">
        <v>89</v>
      </c>
    </row>
    <row r="368" spans="1:6" x14ac:dyDescent="0.3">
      <c r="A368" s="179" t="s">
        <v>645</v>
      </c>
      <c r="B368" s="180" t="s">
        <v>85</v>
      </c>
      <c r="C368" s="23">
        <f>'Waste Mgmt'!H41</f>
        <v>0</v>
      </c>
      <c r="D368" s="23">
        <f>'Waste Mgmt'!I41</f>
        <v>0</v>
      </c>
      <c r="E368" s="26">
        <v>1</v>
      </c>
      <c r="F368" s="26" t="s">
        <v>83</v>
      </c>
    </row>
    <row r="369" spans="1:6" x14ac:dyDescent="0.3">
      <c r="A369" s="179" t="s">
        <v>645</v>
      </c>
      <c r="B369" s="180" t="s">
        <v>85</v>
      </c>
      <c r="C369" s="23">
        <f>'Waste Mgmt'!H42</f>
        <v>0</v>
      </c>
      <c r="D369" s="23">
        <f>'Waste Mgmt'!I42</f>
        <v>0</v>
      </c>
      <c r="E369" s="26">
        <v>1</v>
      </c>
      <c r="F369" s="26" t="s">
        <v>83</v>
      </c>
    </row>
    <row r="370" spans="1:6" x14ac:dyDescent="0.3">
      <c r="A370" s="179" t="s">
        <v>646</v>
      </c>
      <c r="B370" s="180" t="s">
        <v>90</v>
      </c>
      <c r="C370" s="23">
        <f>'Waste Mgmt'!H43</f>
        <v>0</v>
      </c>
      <c r="D370" s="23">
        <f>'Waste Mgmt'!I43</f>
        <v>0</v>
      </c>
      <c r="E370" s="26">
        <v>1</v>
      </c>
      <c r="F370" s="26" t="s">
        <v>89</v>
      </c>
    </row>
    <row r="371" spans="1:6" ht="26.4" x14ac:dyDescent="0.3">
      <c r="A371" s="179" t="s">
        <v>647</v>
      </c>
      <c r="B371" s="180" t="s">
        <v>85</v>
      </c>
      <c r="C371" s="23">
        <f>'Waste Mgmt'!H44</f>
        <v>0</v>
      </c>
      <c r="D371" s="23">
        <f>'Waste Mgmt'!I44</f>
        <v>0</v>
      </c>
      <c r="E371" s="26">
        <v>1</v>
      </c>
      <c r="F371" s="26" t="s">
        <v>89</v>
      </c>
    </row>
    <row r="372" spans="1:6" x14ac:dyDescent="0.3">
      <c r="A372" s="18" t="s">
        <v>511</v>
      </c>
      <c r="B372" s="11" t="s">
        <v>6</v>
      </c>
      <c r="C372" s="23">
        <f>'Waste Mgmt'!H45</f>
        <v>0</v>
      </c>
      <c r="D372" s="23">
        <f>'Waste Mgmt'!I45</f>
        <v>0</v>
      </c>
      <c r="E372" s="26">
        <v>1</v>
      </c>
      <c r="F372" s="26" t="s">
        <v>83</v>
      </c>
    </row>
    <row r="373" spans="1:6" x14ac:dyDescent="0.3">
      <c r="A373" s="18" t="s">
        <v>512</v>
      </c>
      <c r="B373" s="11" t="s">
        <v>6</v>
      </c>
      <c r="C373" s="23">
        <f>'Waste Mgmt'!H46</f>
        <v>0</v>
      </c>
      <c r="D373" s="23">
        <f>'Waste Mgmt'!I46</f>
        <v>0</v>
      </c>
      <c r="E373" s="26">
        <v>1</v>
      </c>
      <c r="F373" s="26" t="s">
        <v>83</v>
      </c>
    </row>
    <row r="374" spans="1:6" x14ac:dyDescent="0.3">
      <c r="A374" s="18" t="s">
        <v>513</v>
      </c>
      <c r="B374" s="11" t="s">
        <v>6</v>
      </c>
      <c r="C374" s="23">
        <f>'Waste Mgmt'!H47</f>
        <v>0</v>
      </c>
      <c r="D374" s="23">
        <f>'Waste Mgmt'!I47</f>
        <v>0</v>
      </c>
      <c r="E374" s="26">
        <v>1</v>
      </c>
      <c r="F374" s="26" t="s">
        <v>83</v>
      </c>
    </row>
    <row r="375" spans="1:6" x14ac:dyDescent="0.3">
      <c r="A375" s="18" t="s">
        <v>514</v>
      </c>
      <c r="B375" s="11" t="s">
        <v>6</v>
      </c>
      <c r="C375" s="23">
        <f>'Waste Mgmt'!H48</f>
        <v>0</v>
      </c>
      <c r="D375" s="23">
        <f>'Waste Mgmt'!I48</f>
        <v>0</v>
      </c>
      <c r="E375" s="26">
        <v>1</v>
      </c>
      <c r="F375" s="26" t="s">
        <v>83</v>
      </c>
    </row>
    <row r="376" spans="1:6" x14ac:dyDescent="0.3">
      <c r="A376" s="18" t="s">
        <v>515</v>
      </c>
      <c r="B376" s="11" t="s">
        <v>6</v>
      </c>
      <c r="C376" s="23">
        <f>'Waste Mgmt'!H49</f>
        <v>0</v>
      </c>
      <c r="D376" s="23">
        <f>'Waste Mgmt'!I49</f>
        <v>0</v>
      </c>
      <c r="E376" s="26">
        <v>1</v>
      </c>
      <c r="F376" s="26" t="s">
        <v>83</v>
      </c>
    </row>
    <row r="377" spans="1:6" x14ac:dyDescent="0.3">
      <c r="A377" s="18" t="s">
        <v>516</v>
      </c>
      <c r="B377" s="11" t="s">
        <v>6</v>
      </c>
      <c r="C377" s="23">
        <f>'Waste Mgmt'!H50</f>
        <v>0</v>
      </c>
      <c r="D377" s="23">
        <f>'Waste Mgmt'!I50</f>
        <v>0</v>
      </c>
      <c r="E377" s="26">
        <v>1</v>
      </c>
      <c r="F377" s="26" t="s">
        <v>83</v>
      </c>
    </row>
    <row r="378" spans="1:6" x14ac:dyDescent="0.3">
      <c r="A378" s="17" t="s">
        <v>517</v>
      </c>
      <c r="B378" s="13" t="s">
        <v>6</v>
      </c>
      <c r="C378" s="23">
        <f>'Waste Mgmt'!H51</f>
        <v>0</v>
      </c>
      <c r="D378" s="23">
        <f>'Waste Mgmt'!I51</f>
        <v>0</v>
      </c>
      <c r="E378" s="26">
        <v>1</v>
      </c>
      <c r="F378" s="22" t="s">
        <v>83</v>
      </c>
    </row>
    <row r="379" spans="1:6" x14ac:dyDescent="0.3">
      <c r="A379" s="17" t="s">
        <v>518</v>
      </c>
      <c r="B379" s="13" t="s">
        <v>6</v>
      </c>
      <c r="C379" s="23">
        <f>'Waste Mgmt'!H52</f>
        <v>0</v>
      </c>
      <c r="D379" s="23">
        <f>'Waste Mgmt'!I52</f>
        <v>0</v>
      </c>
      <c r="E379" s="26">
        <v>1</v>
      </c>
      <c r="F379" s="22" t="s">
        <v>83</v>
      </c>
    </row>
    <row r="380" spans="1:6" x14ac:dyDescent="0.3">
      <c r="A380" s="17" t="s">
        <v>649</v>
      </c>
      <c r="B380" s="13" t="s">
        <v>6</v>
      </c>
      <c r="C380" s="23">
        <f>'Waste Mgmt'!H53</f>
        <v>0</v>
      </c>
      <c r="D380" s="23">
        <f>'Waste Mgmt'!I53</f>
        <v>0</v>
      </c>
      <c r="E380" s="26">
        <v>1</v>
      </c>
      <c r="F380" s="22" t="s">
        <v>83</v>
      </c>
    </row>
    <row r="381" spans="1:6" x14ac:dyDescent="0.3">
      <c r="A381" s="17" t="s">
        <v>649</v>
      </c>
      <c r="B381" s="13" t="s">
        <v>6</v>
      </c>
      <c r="C381" s="23">
        <f>'Waste Mgmt'!H54</f>
        <v>0</v>
      </c>
      <c r="D381" s="23">
        <f>'Waste Mgmt'!I54</f>
        <v>0</v>
      </c>
      <c r="E381" s="26">
        <v>1</v>
      </c>
      <c r="F381" s="22" t="s">
        <v>83</v>
      </c>
    </row>
    <row r="382" spans="1:6" x14ac:dyDescent="0.3">
      <c r="A382" s="18" t="s">
        <v>566</v>
      </c>
      <c r="B382" s="11" t="s">
        <v>85</v>
      </c>
      <c r="C382" s="23">
        <f>'Waste Mgmt'!H55</f>
        <v>0</v>
      </c>
      <c r="D382" s="23">
        <f>'Waste Mgmt'!I55</f>
        <v>0</v>
      </c>
      <c r="E382" s="26">
        <v>1</v>
      </c>
      <c r="F382" s="22" t="s">
        <v>83</v>
      </c>
    </row>
    <row r="383" spans="1:6" x14ac:dyDescent="0.3">
      <c r="A383" s="18" t="s">
        <v>519</v>
      </c>
      <c r="B383" s="11" t="s">
        <v>85</v>
      </c>
      <c r="C383" s="23">
        <f>'Waste Mgmt'!H56</f>
        <v>0</v>
      </c>
      <c r="D383" s="23">
        <f>'Waste Mgmt'!I56</f>
        <v>0</v>
      </c>
      <c r="E383" s="26">
        <v>1</v>
      </c>
      <c r="F383" s="22" t="s">
        <v>83</v>
      </c>
    </row>
    <row r="384" spans="1:6" x14ac:dyDescent="0.3">
      <c r="A384" s="17" t="s">
        <v>567</v>
      </c>
      <c r="B384" s="13" t="s">
        <v>90</v>
      </c>
      <c r="C384" s="23">
        <f>'Waste Mgmt'!H57</f>
        <v>0</v>
      </c>
      <c r="D384" s="23">
        <f>'Waste Mgmt'!I57</f>
        <v>0</v>
      </c>
      <c r="E384" s="26">
        <v>1</v>
      </c>
      <c r="F384" s="22" t="s">
        <v>89</v>
      </c>
    </row>
    <row r="385" spans="1:6" x14ac:dyDescent="0.3">
      <c r="A385" s="78" t="s">
        <v>568</v>
      </c>
      <c r="B385" s="67" t="s">
        <v>90</v>
      </c>
      <c r="C385" s="23">
        <f>'Waste Mgmt'!H58</f>
        <v>0</v>
      </c>
      <c r="D385" s="23">
        <f>'Waste Mgmt'!I58</f>
        <v>0</v>
      </c>
      <c r="E385" s="26">
        <v>1</v>
      </c>
      <c r="F385" s="67" t="s">
        <v>89</v>
      </c>
    </row>
    <row r="386" spans="1:6" ht="20.399999999999999" x14ac:dyDescent="0.3">
      <c r="A386" s="78" t="s">
        <v>651</v>
      </c>
      <c r="B386" s="67" t="s">
        <v>85</v>
      </c>
      <c r="C386" s="23">
        <f>'Waste Mgmt'!H59</f>
        <v>0</v>
      </c>
      <c r="D386" s="23">
        <f>'Waste Mgmt'!I59</f>
        <v>0</v>
      </c>
      <c r="E386" s="26">
        <v>1</v>
      </c>
      <c r="F386" s="67" t="s">
        <v>89</v>
      </c>
    </row>
    <row r="387" spans="1:6" ht="21" thickBot="1" x14ac:dyDescent="0.35">
      <c r="A387" s="206" t="s">
        <v>651</v>
      </c>
      <c r="B387" s="207" t="s">
        <v>85</v>
      </c>
      <c r="C387" s="191">
        <f>'Waste Mgmt'!H60</f>
        <v>0</v>
      </c>
      <c r="D387" s="191">
        <f>'Waste Mgmt'!I60</f>
        <v>0</v>
      </c>
      <c r="E387" s="209">
        <v>1</v>
      </c>
      <c r="F387" s="207" t="s">
        <v>89</v>
      </c>
    </row>
    <row r="388" spans="1:6" x14ac:dyDescent="0.3">
      <c r="A388" s="6" t="s">
        <v>71</v>
      </c>
      <c r="B388" s="11" t="s">
        <v>6</v>
      </c>
      <c r="C388" s="23">
        <f>'Water Control Structures'!G3</f>
        <v>0</v>
      </c>
      <c r="D388" s="23">
        <f>'Water Control Structures'!H3</f>
        <v>0</v>
      </c>
      <c r="E388" s="208">
        <v>0</v>
      </c>
    </row>
    <row r="389" spans="1:6" x14ac:dyDescent="0.3">
      <c r="A389" s="6" t="s">
        <v>70</v>
      </c>
      <c r="B389" s="11" t="s">
        <v>6</v>
      </c>
      <c r="C389" s="23">
        <f>'Water Control Structures'!G4</f>
        <v>0</v>
      </c>
      <c r="D389" s="23">
        <f>'Water Control Structures'!H4</f>
        <v>0</v>
      </c>
      <c r="E389" s="22">
        <v>0</v>
      </c>
    </row>
    <row r="390" spans="1:6" x14ac:dyDescent="0.3">
      <c r="A390" s="6" t="s">
        <v>69</v>
      </c>
      <c r="B390" s="11" t="s">
        <v>6</v>
      </c>
      <c r="C390" s="23">
        <f>'Water Control Structures'!G5</f>
        <v>0</v>
      </c>
      <c r="D390" s="23">
        <f>'Water Control Structures'!H5</f>
        <v>0</v>
      </c>
      <c r="E390" s="22">
        <v>0</v>
      </c>
    </row>
    <row r="391" spans="1:6" x14ac:dyDescent="0.3">
      <c r="A391" s="6" t="s">
        <v>68</v>
      </c>
      <c r="B391" s="11" t="s">
        <v>6</v>
      </c>
      <c r="C391" s="23">
        <f>'Water Control Structures'!G6</f>
        <v>0</v>
      </c>
      <c r="D391" s="23">
        <f>'Water Control Structures'!H6</f>
        <v>0</v>
      </c>
      <c r="E391" s="90">
        <v>0</v>
      </c>
    </row>
    <row r="392" spans="1:6" x14ac:dyDescent="0.3">
      <c r="A392" s="6" t="s">
        <v>67</v>
      </c>
      <c r="B392" s="11" t="s">
        <v>6</v>
      </c>
      <c r="C392" s="23">
        <f>'Water Control Structures'!G7</f>
        <v>0</v>
      </c>
      <c r="D392" s="23">
        <f>'Water Control Structures'!H7</f>
        <v>0</v>
      </c>
      <c r="E392" s="90">
        <v>0</v>
      </c>
    </row>
    <row r="393" spans="1:6" x14ac:dyDescent="0.3">
      <c r="A393" s="6" t="s">
        <v>66</v>
      </c>
      <c r="B393" s="11" t="s">
        <v>6</v>
      </c>
      <c r="C393" s="23">
        <f>'Water Control Structures'!G8</f>
        <v>0</v>
      </c>
      <c r="D393" s="23">
        <f>'Water Control Structures'!H8</f>
        <v>0</v>
      </c>
      <c r="E393" s="90">
        <v>0</v>
      </c>
    </row>
    <row r="394" spans="1:6" x14ac:dyDescent="0.3">
      <c r="A394" s="6" t="s">
        <v>65</v>
      </c>
      <c r="B394" s="11" t="s">
        <v>6</v>
      </c>
      <c r="C394" s="23">
        <f>'Water Control Structures'!G9</f>
        <v>0</v>
      </c>
      <c r="D394" s="23">
        <f>'Water Control Structures'!H9</f>
        <v>0</v>
      </c>
      <c r="E394" s="90">
        <v>0</v>
      </c>
    </row>
    <row r="395" spans="1:6" x14ac:dyDescent="0.3">
      <c r="A395" s="6" t="s">
        <v>64</v>
      </c>
      <c r="B395" s="11" t="s">
        <v>6</v>
      </c>
      <c r="C395" s="23">
        <f>'Water Control Structures'!G10</f>
        <v>0</v>
      </c>
      <c r="D395" s="23">
        <f>'Water Control Structures'!H10</f>
        <v>0</v>
      </c>
      <c r="E395" s="90">
        <v>0</v>
      </c>
    </row>
    <row r="396" spans="1:6" x14ac:dyDescent="0.3">
      <c r="A396" s="6" t="s">
        <v>63</v>
      </c>
      <c r="B396" s="11" t="s">
        <v>6</v>
      </c>
      <c r="C396" s="23">
        <f>'Water Control Structures'!G11</f>
        <v>0</v>
      </c>
      <c r="D396" s="23">
        <f>'Water Control Structures'!H11</f>
        <v>0</v>
      </c>
      <c r="E396" s="90">
        <v>0</v>
      </c>
    </row>
    <row r="397" spans="1:6" x14ac:dyDescent="0.3">
      <c r="A397" s="6" t="s">
        <v>553</v>
      </c>
      <c r="B397" s="5" t="s">
        <v>6</v>
      </c>
      <c r="C397" s="23">
        <f>'Water Control Structures'!G12</f>
        <v>0</v>
      </c>
      <c r="D397" s="23">
        <f>'Water Control Structures'!H12</f>
        <v>0</v>
      </c>
      <c r="E397" s="90">
        <v>0</v>
      </c>
    </row>
    <row r="398" spans="1:6" x14ac:dyDescent="0.3">
      <c r="A398" s="6" t="s">
        <v>552</v>
      </c>
      <c r="B398" s="5" t="s">
        <v>6</v>
      </c>
      <c r="C398" s="23">
        <f>'Water Control Structures'!G13</f>
        <v>0</v>
      </c>
      <c r="D398" s="23">
        <f>'Water Control Structures'!H13</f>
        <v>0</v>
      </c>
      <c r="E398" s="90">
        <v>0</v>
      </c>
    </row>
    <row r="399" spans="1:6" x14ac:dyDescent="0.3">
      <c r="A399" s="6" t="s">
        <v>551</v>
      </c>
      <c r="B399" s="5" t="s">
        <v>6</v>
      </c>
      <c r="C399" s="23">
        <f>'Water Control Structures'!G14</f>
        <v>0</v>
      </c>
      <c r="D399" s="23">
        <f>'Water Control Structures'!H14</f>
        <v>0</v>
      </c>
      <c r="E399" s="90">
        <v>0</v>
      </c>
    </row>
    <row r="400" spans="1:6" x14ac:dyDescent="0.3">
      <c r="A400" s="6" t="s">
        <v>550</v>
      </c>
      <c r="B400" s="5" t="s">
        <v>6</v>
      </c>
      <c r="C400" s="23">
        <f>'Water Control Structures'!G15</f>
        <v>0</v>
      </c>
      <c r="D400" s="23">
        <f>'Water Control Structures'!H15</f>
        <v>0</v>
      </c>
      <c r="E400" s="90">
        <v>0</v>
      </c>
    </row>
    <row r="401" spans="1:5" x14ac:dyDescent="0.3">
      <c r="A401" s="6" t="s">
        <v>554</v>
      </c>
      <c r="B401" s="5" t="s">
        <v>6</v>
      </c>
      <c r="C401" s="23">
        <f>'Water Control Structures'!G16</f>
        <v>0</v>
      </c>
      <c r="D401" s="23">
        <f>'Water Control Structures'!H16</f>
        <v>0</v>
      </c>
      <c r="E401" s="90">
        <v>0</v>
      </c>
    </row>
    <row r="402" spans="1:5" x14ac:dyDescent="0.3">
      <c r="A402" s="6" t="s">
        <v>555</v>
      </c>
      <c r="B402" s="5" t="s">
        <v>6</v>
      </c>
      <c r="C402" s="23">
        <f>'Water Control Structures'!G17</f>
        <v>0</v>
      </c>
      <c r="D402" s="23">
        <f>'Water Control Structures'!H17</f>
        <v>0</v>
      </c>
      <c r="E402" s="90">
        <v>0</v>
      </c>
    </row>
    <row r="403" spans="1:5" x14ac:dyDescent="0.3">
      <c r="A403" s="6" t="s">
        <v>556</v>
      </c>
      <c r="B403" s="5" t="s">
        <v>6</v>
      </c>
      <c r="C403" s="23">
        <f>'Water Control Structures'!G18</f>
        <v>0</v>
      </c>
      <c r="D403" s="23">
        <f>'Water Control Structures'!H18</f>
        <v>0</v>
      </c>
      <c r="E403" s="90">
        <v>0</v>
      </c>
    </row>
    <row r="404" spans="1:5" x14ac:dyDescent="0.3">
      <c r="A404" s="6" t="s">
        <v>557</v>
      </c>
      <c r="B404" s="5" t="s">
        <v>6</v>
      </c>
      <c r="C404" s="23">
        <f>'Water Control Structures'!G19</f>
        <v>0</v>
      </c>
      <c r="D404" s="23">
        <f>'Water Control Structures'!H19</f>
        <v>0</v>
      </c>
      <c r="E404" s="90">
        <v>0</v>
      </c>
    </row>
    <row r="405" spans="1:5" x14ac:dyDescent="0.3">
      <c r="A405" s="6" t="s">
        <v>62</v>
      </c>
      <c r="B405" s="11" t="s">
        <v>6</v>
      </c>
      <c r="C405" s="23">
        <f>'Water Control Structures'!G20</f>
        <v>0</v>
      </c>
      <c r="D405" s="23">
        <f>'Water Control Structures'!H20</f>
        <v>0</v>
      </c>
      <c r="E405" s="90">
        <v>0</v>
      </c>
    </row>
    <row r="406" spans="1:5" x14ac:dyDescent="0.3">
      <c r="A406" s="6" t="s">
        <v>61</v>
      </c>
      <c r="B406" s="11" t="s">
        <v>6</v>
      </c>
      <c r="C406" s="23">
        <f>'Water Control Structures'!G21</f>
        <v>0</v>
      </c>
      <c r="D406" s="23">
        <f>'Water Control Structures'!H21</f>
        <v>0</v>
      </c>
      <c r="E406" s="90">
        <v>0</v>
      </c>
    </row>
    <row r="407" spans="1:5" x14ac:dyDescent="0.3">
      <c r="A407" s="4" t="s">
        <v>337</v>
      </c>
      <c r="B407" s="13" t="s">
        <v>6</v>
      </c>
      <c r="C407" s="23">
        <f>'Water Control Structures'!G22</f>
        <v>0</v>
      </c>
      <c r="D407" s="23">
        <f>'Water Control Structures'!H22</f>
        <v>0</v>
      </c>
      <c r="E407" s="90">
        <v>0</v>
      </c>
    </row>
    <row r="408" spans="1:5" x14ac:dyDescent="0.3">
      <c r="A408" s="4" t="s">
        <v>338</v>
      </c>
      <c r="B408" s="13" t="s">
        <v>6</v>
      </c>
      <c r="C408" s="23">
        <f>'Water Control Structures'!G23</f>
        <v>0</v>
      </c>
      <c r="D408" s="23">
        <f>'Water Control Structures'!H23</f>
        <v>0</v>
      </c>
      <c r="E408" s="90">
        <v>0</v>
      </c>
    </row>
    <row r="409" spans="1:5" x14ac:dyDescent="0.3">
      <c r="A409" s="6" t="s">
        <v>60</v>
      </c>
      <c r="B409" s="11" t="s">
        <v>6</v>
      </c>
      <c r="C409" s="23">
        <f>'Water Control Structures'!G24</f>
        <v>0</v>
      </c>
      <c r="D409" s="23">
        <f>'Water Control Structures'!H24</f>
        <v>0</v>
      </c>
      <c r="E409" s="90">
        <v>0</v>
      </c>
    </row>
    <row r="410" spans="1:5" x14ac:dyDescent="0.3">
      <c r="A410" s="6" t="s">
        <v>59</v>
      </c>
      <c r="B410" s="11" t="s">
        <v>6</v>
      </c>
      <c r="C410" s="23">
        <f>'Water Control Structures'!G25</f>
        <v>0</v>
      </c>
      <c r="D410" s="23">
        <f>'Water Control Structures'!H25</f>
        <v>0</v>
      </c>
      <c r="E410" s="90">
        <v>0</v>
      </c>
    </row>
    <row r="411" spans="1:5" x14ac:dyDescent="0.3">
      <c r="A411" s="6" t="s">
        <v>58</v>
      </c>
      <c r="B411" s="11" t="s">
        <v>6</v>
      </c>
      <c r="C411" s="23">
        <f>'Water Control Structures'!G26</f>
        <v>0</v>
      </c>
      <c r="D411" s="23">
        <f>'Water Control Structures'!H26</f>
        <v>0</v>
      </c>
      <c r="E411" s="90">
        <v>0</v>
      </c>
    </row>
    <row r="412" spans="1:5" x14ac:dyDescent="0.3">
      <c r="A412" s="6" t="s">
        <v>57</v>
      </c>
      <c r="B412" s="11" t="s">
        <v>6</v>
      </c>
      <c r="C412" s="23">
        <f>'Water Control Structures'!G27</f>
        <v>0</v>
      </c>
      <c r="D412" s="23">
        <f>'Water Control Structures'!H27</f>
        <v>0</v>
      </c>
      <c r="E412" s="90">
        <v>0</v>
      </c>
    </row>
    <row r="413" spans="1:5" x14ac:dyDescent="0.3">
      <c r="A413" s="6" t="s">
        <v>56</v>
      </c>
      <c r="B413" s="11" t="s">
        <v>55</v>
      </c>
      <c r="C413" s="23">
        <f>'Water Control Structures'!G28</f>
        <v>0</v>
      </c>
      <c r="D413" s="23">
        <f>'Water Control Structures'!H28</f>
        <v>0</v>
      </c>
      <c r="E413" s="90">
        <v>0</v>
      </c>
    </row>
    <row r="414" spans="1:5" x14ac:dyDescent="0.3">
      <c r="A414" s="6" t="s">
        <v>54</v>
      </c>
      <c r="B414" s="11" t="s">
        <v>53</v>
      </c>
      <c r="C414" s="23">
        <f>'Water Control Structures'!G29</f>
        <v>0</v>
      </c>
      <c r="D414" s="23">
        <f>'Water Control Structures'!H29</f>
        <v>0</v>
      </c>
      <c r="E414" s="90">
        <v>0</v>
      </c>
    </row>
    <row r="415" spans="1:5" x14ac:dyDescent="0.3">
      <c r="A415" s="6" t="s">
        <v>52</v>
      </c>
      <c r="B415" s="11" t="s">
        <v>51</v>
      </c>
      <c r="C415" s="23">
        <f>'Water Control Structures'!G30</f>
        <v>0</v>
      </c>
      <c r="D415" s="23">
        <f>'Water Control Structures'!H30</f>
        <v>0</v>
      </c>
      <c r="E415" s="90">
        <v>0</v>
      </c>
    </row>
    <row r="416" spans="1:5" x14ac:dyDescent="0.3">
      <c r="A416" s="6" t="s">
        <v>50</v>
      </c>
      <c r="B416" s="11" t="s">
        <v>36</v>
      </c>
      <c r="C416" s="23">
        <f>'Water Control Structures'!G31</f>
        <v>0</v>
      </c>
      <c r="D416" s="23">
        <f>'Water Control Structures'!H31</f>
        <v>0</v>
      </c>
      <c r="E416" s="90">
        <v>0</v>
      </c>
    </row>
    <row r="417" spans="1:5" x14ac:dyDescent="0.3">
      <c r="A417" s="6" t="s">
        <v>49</v>
      </c>
      <c r="B417" s="11" t="s">
        <v>36</v>
      </c>
      <c r="C417" s="23">
        <f>'Water Control Structures'!G32</f>
        <v>0</v>
      </c>
      <c r="D417" s="23">
        <f>'Water Control Structures'!H32</f>
        <v>0</v>
      </c>
      <c r="E417" s="90">
        <v>0</v>
      </c>
    </row>
    <row r="418" spans="1:5" x14ac:dyDescent="0.3">
      <c r="A418" s="6" t="s">
        <v>48</v>
      </c>
      <c r="B418" s="11" t="s">
        <v>36</v>
      </c>
      <c r="C418" s="23">
        <f>'Water Control Structures'!G33</f>
        <v>0</v>
      </c>
      <c r="D418" s="23">
        <f>'Water Control Structures'!H33</f>
        <v>0</v>
      </c>
      <c r="E418" s="90">
        <v>0</v>
      </c>
    </row>
    <row r="419" spans="1:5" x14ac:dyDescent="0.3">
      <c r="A419" s="6" t="s">
        <v>47</v>
      </c>
      <c r="B419" s="11" t="s">
        <v>36</v>
      </c>
      <c r="C419" s="23">
        <f>'Water Control Structures'!G34</f>
        <v>0</v>
      </c>
      <c r="D419" s="23">
        <f>'Water Control Structures'!H34</f>
        <v>0</v>
      </c>
      <c r="E419" s="90">
        <v>0</v>
      </c>
    </row>
    <row r="420" spans="1:5" x14ac:dyDescent="0.3">
      <c r="A420" s="6" t="s">
        <v>46</v>
      </c>
      <c r="B420" s="11" t="s">
        <v>36</v>
      </c>
      <c r="C420" s="23">
        <f>'Water Control Structures'!G35</f>
        <v>0</v>
      </c>
      <c r="D420" s="23">
        <f>'Water Control Structures'!H35</f>
        <v>0</v>
      </c>
      <c r="E420" s="90">
        <v>0</v>
      </c>
    </row>
    <row r="421" spans="1:5" x14ac:dyDescent="0.3">
      <c r="A421" s="6" t="s">
        <v>45</v>
      </c>
      <c r="B421" s="11" t="s">
        <v>36</v>
      </c>
      <c r="C421" s="23">
        <f>'Water Control Structures'!G36</f>
        <v>0</v>
      </c>
      <c r="D421" s="23">
        <f>'Water Control Structures'!H36</f>
        <v>0</v>
      </c>
      <c r="E421" s="90">
        <v>0</v>
      </c>
    </row>
    <row r="422" spans="1:5" x14ac:dyDescent="0.3">
      <c r="A422" s="6" t="s">
        <v>44</v>
      </c>
      <c r="B422" s="11" t="s">
        <v>36</v>
      </c>
      <c r="C422" s="23">
        <f>'Water Control Structures'!G37</f>
        <v>0</v>
      </c>
      <c r="D422" s="23">
        <f>'Water Control Structures'!H37</f>
        <v>0</v>
      </c>
      <c r="E422" s="90">
        <v>0</v>
      </c>
    </row>
    <row r="423" spans="1:5" x14ac:dyDescent="0.3">
      <c r="A423" s="6" t="s">
        <v>43</v>
      </c>
      <c r="B423" s="11" t="s">
        <v>36</v>
      </c>
      <c r="C423" s="23">
        <f>'Water Control Structures'!G38</f>
        <v>0</v>
      </c>
      <c r="D423" s="23">
        <f>'Water Control Structures'!H38</f>
        <v>0</v>
      </c>
      <c r="E423" s="90">
        <v>0</v>
      </c>
    </row>
    <row r="424" spans="1:5" x14ac:dyDescent="0.3">
      <c r="A424" s="6" t="s">
        <v>42</v>
      </c>
      <c r="B424" s="11" t="s">
        <v>36</v>
      </c>
      <c r="C424" s="23">
        <f>'Water Control Structures'!G39</f>
        <v>0</v>
      </c>
      <c r="D424" s="23">
        <f>'Water Control Structures'!H39</f>
        <v>0</v>
      </c>
      <c r="E424" s="90">
        <v>0</v>
      </c>
    </row>
    <row r="425" spans="1:5" x14ac:dyDescent="0.3">
      <c r="A425" s="6" t="s">
        <v>41</v>
      </c>
      <c r="B425" s="11" t="s">
        <v>36</v>
      </c>
      <c r="C425" s="23">
        <f>'Water Control Structures'!G40</f>
        <v>0</v>
      </c>
      <c r="D425" s="23">
        <f>'Water Control Structures'!H40</f>
        <v>0</v>
      </c>
      <c r="E425" s="90">
        <v>0</v>
      </c>
    </row>
    <row r="426" spans="1:5" x14ac:dyDescent="0.3">
      <c r="A426" s="6" t="s">
        <v>40</v>
      </c>
      <c r="B426" s="11" t="s">
        <v>36</v>
      </c>
      <c r="C426" s="23">
        <f>'Water Control Structures'!G41</f>
        <v>0</v>
      </c>
      <c r="D426" s="23">
        <f>'Water Control Structures'!H41</f>
        <v>0</v>
      </c>
      <c r="E426" s="90">
        <v>0</v>
      </c>
    </row>
    <row r="427" spans="1:5" x14ac:dyDescent="0.3">
      <c r="A427" s="6" t="s">
        <v>39</v>
      </c>
      <c r="B427" s="11" t="s">
        <v>36</v>
      </c>
      <c r="C427" s="23">
        <f>'Water Control Structures'!G42</f>
        <v>0</v>
      </c>
      <c r="D427" s="23">
        <f>'Water Control Structures'!H42</f>
        <v>0</v>
      </c>
      <c r="E427" s="90">
        <v>0</v>
      </c>
    </row>
    <row r="428" spans="1:5" x14ac:dyDescent="0.3">
      <c r="A428" s="6" t="s">
        <v>38</v>
      </c>
      <c r="B428" s="11" t="s">
        <v>36</v>
      </c>
      <c r="C428" s="23">
        <f>'Water Control Structures'!G43</f>
        <v>0</v>
      </c>
      <c r="D428" s="23">
        <f>'Water Control Structures'!H43</f>
        <v>0</v>
      </c>
      <c r="E428" s="90">
        <v>0</v>
      </c>
    </row>
    <row r="429" spans="1:5" x14ac:dyDescent="0.3">
      <c r="A429" s="6" t="s">
        <v>37</v>
      </c>
      <c r="B429" s="11" t="s">
        <v>36</v>
      </c>
      <c r="C429" s="23">
        <f>'Water Control Structures'!G44</f>
        <v>0</v>
      </c>
      <c r="D429" s="23">
        <f>'Water Control Structures'!H44</f>
        <v>0</v>
      </c>
      <c r="E429" s="90">
        <v>0</v>
      </c>
    </row>
    <row r="430" spans="1:5" x14ac:dyDescent="0.3">
      <c r="A430" s="4" t="s">
        <v>339</v>
      </c>
      <c r="B430" s="13" t="s">
        <v>36</v>
      </c>
      <c r="C430" s="23">
        <f>'Water Control Structures'!G45</f>
        <v>0</v>
      </c>
      <c r="D430" s="23">
        <f>'Water Control Structures'!H45</f>
        <v>0</v>
      </c>
      <c r="E430" s="90">
        <v>0</v>
      </c>
    </row>
    <row r="431" spans="1:5" ht="30.6" x14ac:dyDescent="0.3">
      <c r="A431" s="6" t="s">
        <v>35</v>
      </c>
      <c r="B431" s="11" t="s">
        <v>6</v>
      </c>
      <c r="C431" s="23">
        <f>'Water Control Structures'!G46</f>
        <v>0</v>
      </c>
      <c r="D431" s="23">
        <f>'Water Control Structures'!H46</f>
        <v>0</v>
      </c>
      <c r="E431" s="90">
        <v>0</v>
      </c>
    </row>
    <row r="432" spans="1:5" ht="30.6" x14ac:dyDescent="0.3">
      <c r="A432" s="6" t="s">
        <v>34</v>
      </c>
      <c r="B432" s="11" t="s">
        <v>6</v>
      </c>
      <c r="C432" s="23">
        <f>'Water Control Structures'!G47</f>
        <v>0</v>
      </c>
      <c r="D432" s="23">
        <f>'Water Control Structures'!H47</f>
        <v>0</v>
      </c>
      <c r="E432" s="90">
        <v>0</v>
      </c>
    </row>
    <row r="433" spans="1:5" ht="30.6" x14ac:dyDescent="0.3">
      <c r="A433" s="4" t="s">
        <v>340</v>
      </c>
      <c r="B433" s="13" t="s">
        <v>6</v>
      </c>
      <c r="C433" s="23">
        <f>'Water Control Structures'!G48</f>
        <v>0</v>
      </c>
      <c r="D433" s="23">
        <f>'Water Control Structures'!H48</f>
        <v>0</v>
      </c>
      <c r="E433" s="90">
        <v>0</v>
      </c>
    </row>
    <row r="434" spans="1:5" ht="30.6" x14ac:dyDescent="0.3">
      <c r="A434" s="6" t="s">
        <v>31</v>
      </c>
      <c r="B434" s="11" t="s">
        <v>6</v>
      </c>
      <c r="C434" s="23">
        <f>'Water Control Structures'!G49</f>
        <v>0</v>
      </c>
      <c r="D434" s="23">
        <f>'Water Control Structures'!H49</f>
        <v>0</v>
      </c>
      <c r="E434" s="90">
        <v>0</v>
      </c>
    </row>
    <row r="435" spans="1:5" ht="20.399999999999999" x14ac:dyDescent="0.3">
      <c r="A435" s="6" t="s">
        <v>30</v>
      </c>
      <c r="B435" s="11" t="s">
        <v>6</v>
      </c>
      <c r="C435" s="23">
        <f>'Water Control Structures'!G50</f>
        <v>0</v>
      </c>
      <c r="D435" s="23">
        <f>'Water Control Structures'!H50</f>
        <v>0</v>
      </c>
      <c r="E435" s="90">
        <v>0</v>
      </c>
    </row>
    <row r="436" spans="1:5" ht="20.399999999999999" x14ac:dyDescent="0.3">
      <c r="A436" s="6" t="s">
        <v>29</v>
      </c>
      <c r="B436" s="11" t="s">
        <v>6</v>
      </c>
      <c r="C436" s="23">
        <f>'Water Control Structures'!G51</f>
        <v>0</v>
      </c>
      <c r="D436" s="23">
        <f>'Water Control Structures'!H51</f>
        <v>0</v>
      </c>
      <c r="E436" s="90">
        <v>0</v>
      </c>
    </row>
    <row r="437" spans="1:5" ht="20.399999999999999" x14ac:dyDescent="0.3">
      <c r="A437" s="6" t="s">
        <v>28</v>
      </c>
      <c r="B437" s="11" t="s">
        <v>6</v>
      </c>
      <c r="C437" s="23">
        <f>'Water Control Structures'!G52</f>
        <v>0</v>
      </c>
      <c r="D437" s="23">
        <f>'Water Control Structures'!H52</f>
        <v>0</v>
      </c>
      <c r="E437" s="90">
        <v>0</v>
      </c>
    </row>
    <row r="438" spans="1:5" ht="20.399999999999999" x14ac:dyDescent="0.3">
      <c r="A438" s="6" t="s">
        <v>27</v>
      </c>
      <c r="B438" s="11" t="s">
        <v>6</v>
      </c>
      <c r="C438" s="23">
        <f>'Water Control Structures'!G53</f>
        <v>0</v>
      </c>
      <c r="D438" s="23">
        <f>'Water Control Structures'!H53</f>
        <v>0</v>
      </c>
      <c r="E438" s="90">
        <v>0</v>
      </c>
    </row>
    <row r="439" spans="1:5" ht="20.399999999999999" x14ac:dyDescent="0.3">
      <c r="A439" s="6" t="s">
        <v>26</v>
      </c>
      <c r="B439" s="11" t="s">
        <v>6</v>
      </c>
      <c r="C439" s="23">
        <f>'Water Control Structures'!G54</f>
        <v>0</v>
      </c>
      <c r="D439" s="23">
        <f>'Water Control Structures'!H54</f>
        <v>0</v>
      </c>
      <c r="E439" s="90">
        <v>0</v>
      </c>
    </row>
    <row r="440" spans="1:5" ht="20.399999999999999" x14ac:dyDescent="0.3">
      <c r="A440" s="6" t="s">
        <v>25</v>
      </c>
      <c r="B440" s="11" t="s">
        <v>6</v>
      </c>
      <c r="C440" s="23">
        <f>'Water Control Structures'!G55</f>
        <v>0</v>
      </c>
      <c r="D440" s="23">
        <f>'Water Control Structures'!H55</f>
        <v>0</v>
      </c>
      <c r="E440" s="90">
        <v>0</v>
      </c>
    </row>
    <row r="441" spans="1:5" ht="20.399999999999999" x14ac:dyDescent="0.3">
      <c r="A441" s="6" t="s">
        <v>24</v>
      </c>
      <c r="B441" s="11" t="s">
        <v>6</v>
      </c>
      <c r="C441" s="23">
        <f>'Water Control Structures'!G56</f>
        <v>0</v>
      </c>
      <c r="D441" s="23">
        <f>'Water Control Structures'!H56</f>
        <v>0</v>
      </c>
      <c r="E441" s="90">
        <v>0</v>
      </c>
    </row>
    <row r="442" spans="1:5" ht="20.399999999999999" x14ac:dyDescent="0.3">
      <c r="A442" s="6" t="s">
        <v>23</v>
      </c>
      <c r="B442" s="11" t="s">
        <v>6</v>
      </c>
      <c r="C442" s="23">
        <f>'Water Control Structures'!G57</f>
        <v>0</v>
      </c>
      <c r="D442" s="23">
        <f>'Water Control Structures'!H57</f>
        <v>0</v>
      </c>
      <c r="E442" s="90">
        <v>0</v>
      </c>
    </row>
    <row r="443" spans="1:5" ht="20.399999999999999" x14ac:dyDescent="0.3">
      <c r="A443" s="6" t="s">
        <v>22</v>
      </c>
      <c r="B443" s="11" t="s">
        <v>6</v>
      </c>
      <c r="C443" s="23">
        <f>'Water Control Structures'!G58</f>
        <v>0</v>
      </c>
      <c r="D443" s="23">
        <f>'Water Control Structures'!H58</f>
        <v>0</v>
      </c>
      <c r="E443" s="90">
        <v>0</v>
      </c>
    </row>
    <row r="444" spans="1:5" ht="20.399999999999999" x14ac:dyDescent="0.3">
      <c r="A444" s="6" t="s">
        <v>21</v>
      </c>
      <c r="B444" s="11" t="s">
        <v>6</v>
      </c>
      <c r="C444" s="23">
        <f>'Water Control Structures'!G59</f>
        <v>0</v>
      </c>
      <c r="D444" s="23">
        <f>'Water Control Structures'!H59</f>
        <v>0</v>
      </c>
      <c r="E444" s="90">
        <v>0</v>
      </c>
    </row>
    <row r="445" spans="1:5" ht="20.399999999999999" x14ac:dyDescent="0.3">
      <c r="A445" s="6" t="s">
        <v>20</v>
      </c>
      <c r="B445" s="11" t="s">
        <v>6</v>
      </c>
      <c r="C445" s="23">
        <f>'Water Control Structures'!G60</f>
        <v>0</v>
      </c>
      <c r="D445" s="23">
        <f>'Water Control Structures'!H60</f>
        <v>0</v>
      </c>
      <c r="E445" s="90">
        <v>0</v>
      </c>
    </row>
    <row r="446" spans="1:5" ht="20.399999999999999" x14ac:dyDescent="0.3">
      <c r="A446" s="6" t="s">
        <v>19</v>
      </c>
      <c r="B446" s="11" t="s">
        <v>6</v>
      </c>
      <c r="C446" s="23">
        <f>'Water Control Structures'!G61</f>
        <v>0</v>
      </c>
      <c r="D446" s="23">
        <f>'Water Control Structures'!H61</f>
        <v>0</v>
      </c>
      <c r="E446" s="90">
        <v>0</v>
      </c>
    </row>
    <row r="447" spans="1:5" ht="20.399999999999999" x14ac:dyDescent="0.3">
      <c r="A447" s="6" t="s">
        <v>18</v>
      </c>
      <c r="B447" s="11" t="s">
        <v>6</v>
      </c>
      <c r="C447" s="23">
        <f>'Water Control Structures'!G62</f>
        <v>0</v>
      </c>
      <c r="D447" s="23">
        <f>'Water Control Structures'!H62</f>
        <v>0</v>
      </c>
      <c r="E447" s="90">
        <v>0</v>
      </c>
    </row>
    <row r="448" spans="1:5" ht="20.399999999999999" x14ac:dyDescent="0.3">
      <c r="A448" s="6" t="s">
        <v>17</v>
      </c>
      <c r="B448" s="11" t="s">
        <v>6</v>
      </c>
      <c r="C448" s="23">
        <f>'Water Control Structures'!G63</f>
        <v>0</v>
      </c>
      <c r="D448" s="23">
        <f>'Water Control Structures'!H63</f>
        <v>0</v>
      </c>
      <c r="E448" s="90">
        <v>0</v>
      </c>
    </row>
    <row r="449" spans="1:5" x14ac:dyDescent="0.3">
      <c r="A449" s="4" t="s">
        <v>341</v>
      </c>
      <c r="B449" s="13" t="s">
        <v>6</v>
      </c>
      <c r="C449" s="23">
        <f>'Water Control Structures'!G64</f>
        <v>0</v>
      </c>
      <c r="D449" s="23">
        <f>'Water Control Structures'!H64</f>
        <v>0</v>
      </c>
      <c r="E449" s="90">
        <v>0</v>
      </c>
    </row>
    <row r="450" spans="1:5" x14ac:dyDescent="0.3">
      <c r="A450" s="4" t="s">
        <v>673</v>
      </c>
      <c r="B450" s="13" t="s">
        <v>6</v>
      </c>
      <c r="C450" s="23">
        <f>'Water Control Structures'!G65</f>
        <v>0</v>
      </c>
      <c r="D450" s="23">
        <f>'Water Control Structures'!H65</f>
        <v>0</v>
      </c>
      <c r="E450" s="90">
        <v>0</v>
      </c>
    </row>
    <row r="451" spans="1:5" x14ac:dyDescent="0.3">
      <c r="A451" s="4" t="s">
        <v>342</v>
      </c>
      <c r="B451" s="13" t="s">
        <v>6</v>
      </c>
      <c r="C451" s="23">
        <f>'Water Control Structures'!G66</f>
        <v>0</v>
      </c>
      <c r="D451" s="23">
        <f>'Water Control Structures'!H66</f>
        <v>0</v>
      </c>
      <c r="E451" s="90">
        <v>0</v>
      </c>
    </row>
    <row r="452" spans="1:5" x14ac:dyDescent="0.3">
      <c r="A452" s="4" t="s">
        <v>343</v>
      </c>
      <c r="B452" s="13" t="s">
        <v>6</v>
      </c>
      <c r="C452" s="23">
        <f>'Water Control Structures'!G67</f>
        <v>0</v>
      </c>
      <c r="D452" s="23">
        <f>'Water Control Structures'!H67</f>
        <v>0</v>
      </c>
      <c r="E452" s="90">
        <v>0</v>
      </c>
    </row>
    <row r="453" spans="1:5" x14ac:dyDescent="0.3">
      <c r="A453" s="4" t="s">
        <v>344</v>
      </c>
      <c r="B453" s="13" t="s">
        <v>6</v>
      </c>
      <c r="C453" s="23">
        <f>'Water Control Structures'!G68</f>
        <v>0</v>
      </c>
      <c r="D453" s="23">
        <f>'Water Control Structures'!H68</f>
        <v>0</v>
      </c>
      <c r="E453" s="90">
        <v>0</v>
      </c>
    </row>
    <row r="454" spans="1:5" x14ac:dyDescent="0.3">
      <c r="A454" s="4" t="s">
        <v>345</v>
      </c>
      <c r="B454" s="13" t="s">
        <v>6</v>
      </c>
      <c r="C454" s="23">
        <f>'Water Control Structures'!G69</f>
        <v>0</v>
      </c>
      <c r="D454" s="23">
        <f>'Water Control Structures'!H69</f>
        <v>0</v>
      </c>
      <c r="E454" s="90">
        <v>0</v>
      </c>
    </row>
    <row r="455" spans="1:5" x14ac:dyDescent="0.3">
      <c r="A455" s="4" t="s">
        <v>346</v>
      </c>
      <c r="B455" s="13" t="s">
        <v>6</v>
      </c>
      <c r="C455" s="23">
        <f>'Water Control Structures'!G70</f>
        <v>0</v>
      </c>
      <c r="D455" s="23">
        <f>'Water Control Structures'!H70</f>
        <v>0</v>
      </c>
      <c r="E455" s="90">
        <v>0</v>
      </c>
    </row>
    <row r="456" spans="1:5" x14ac:dyDescent="0.3">
      <c r="A456" s="4" t="s">
        <v>347</v>
      </c>
      <c r="B456" s="13" t="s">
        <v>6</v>
      </c>
      <c r="C456" s="23">
        <f>'Water Control Structures'!G71</f>
        <v>0</v>
      </c>
      <c r="D456" s="23">
        <f>'Water Control Structures'!H71</f>
        <v>0</v>
      </c>
      <c r="E456" s="90">
        <v>0</v>
      </c>
    </row>
    <row r="457" spans="1:5" x14ac:dyDescent="0.3">
      <c r="A457" s="4" t="s">
        <v>348</v>
      </c>
      <c r="B457" s="13" t="s">
        <v>6</v>
      </c>
      <c r="C457" s="23">
        <f>'Water Control Structures'!G72</f>
        <v>0</v>
      </c>
      <c r="D457" s="23">
        <f>'Water Control Structures'!H72</f>
        <v>0</v>
      </c>
      <c r="E457" s="90">
        <v>0</v>
      </c>
    </row>
    <row r="458" spans="1:5" x14ac:dyDescent="0.3">
      <c r="A458" s="19" t="s">
        <v>349</v>
      </c>
      <c r="B458" s="27" t="s">
        <v>6</v>
      </c>
      <c r="C458" s="23">
        <f>'Water Control Structures'!G73</f>
        <v>0</v>
      </c>
      <c r="D458" s="23">
        <f>'Water Control Structures'!H73</f>
        <v>0</v>
      </c>
      <c r="E458" s="90">
        <v>0</v>
      </c>
    </row>
  </sheetData>
  <sheetProtection algorithmName="SHA-512" hashValue="hMUtIQ3xlMGOLdxJl3u8cg8wBBP/TigvULnf75Uv50/rPcLZUMZITsskrrUB+9ieSv+TSIvEi6PoWbx+Wibs1g==" saltValue="OK8IoHNDNjPL2+iMhkZToQ==" spinCount="100000" sheet="1" objects="1" scenarios="1" selectLockedCells="1" selectUnlockedCells="1"/>
  <phoneticPr fontId="3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7EBD-AD83-400C-AF81-D57834A59ECE}">
  <dimension ref="A1:O37"/>
  <sheetViews>
    <sheetView topLeftCell="A8" workbookViewId="0">
      <selection activeCell="H4" sqref="H4"/>
    </sheetView>
  </sheetViews>
  <sheetFormatPr defaultRowHeight="14.4" x14ac:dyDescent="0.3"/>
  <cols>
    <col min="1" max="1" width="47.88671875" customWidth="1"/>
    <col min="9" max="9" width="14.6640625" style="25" customWidth="1"/>
    <col min="14" max="14" width="10.33203125" customWidth="1"/>
    <col min="15" max="15" width="15.77734375" customWidth="1"/>
  </cols>
  <sheetData>
    <row r="1" spans="1:15" x14ac:dyDescent="0.3">
      <c r="A1" s="234" t="s">
        <v>333</v>
      </c>
      <c r="B1" s="235"/>
      <c r="C1" s="235"/>
      <c r="D1" s="235"/>
      <c r="E1" s="235"/>
      <c r="F1" s="235"/>
      <c r="G1" s="235"/>
      <c r="H1" s="15"/>
      <c r="I1" s="24"/>
    </row>
    <row r="2" spans="1:15" ht="20.399999999999999" customHeight="1" x14ac:dyDescent="0.3">
      <c r="A2" s="236" t="s">
        <v>81</v>
      </c>
      <c r="B2" s="236" t="s">
        <v>80</v>
      </c>
      <c r="C2" s="10" t="s">
        <v>79</v>
      </c>
      <c r="D2" s="10" t="s">
        <v>78</v>
      </c>
      <c r="E2" s="10" t="s">
        <v>77</v>
      </c>
      <c r="F2" s="236" t="s">
        <v>76</v>
      </c>
      <c r="G2" s="228" t="s">
        <v>75</v>
      </c>
      <c r="H2" s="228" t="s">
        <v>415</v>
      </c>
      <c r="I2" s="230" t="s">
        <v>416</v>
      </c>
    </row>
    <row r="3" spans="1:15" x14ac:dyDescent="0.3">
      <c r="A3" s="237"/>
      <c r="B3" s="237"/>
      <c r="C3" s="8" t="s">
        <v>74</v>
      </c>
      <c r="D3" s="8" t="s">
        <v>74</v>
      </c>
      <c r="E3" s="8" t="s">
        <v>74</v>
      </c>
      <c r="F3" s="237"/>
      <c r="G3" s="229"/>
      <c r="H3" s="229"/>
      <c r="I3" s="230"/>
    </row>
    <row r="4" spans="1:15" ht="24" customHeight="1" x14ac:dyDescent="0.3">
      <c r="A4" s="62" t="s">
        <v>430</v>
      </c>
      <c r="B4" s="11" t="s">
        <v>150</v>
      </c>
      <c r="C4" s="225" t="s">
        <v>84</v>
      </c>
      <c r="D4" s="226"/>
      <c r="E4" s="227"/>
      <c r="F4" s="12">
        <v>930</v>
      </c>
      <c r="G4" s="26" t="s">
        <v>83</v>
      </c>
      <c r="H4" s="212">
        <v>0</v>
      </c>
      <c r="I4" s="35">
        <f>H4*F4</f>
        <v>0</v>
      </c>
    </row>
    <row r="5" spans="1:15" ht="24" customHeight="1" x14ac:dyDescent="0.3">
      <c r="A5" s="62" t="s">
        <v>435</v>
      </c>
      <c r="B5" s="11" t="s">
        <v>150</v>
      </c>
      <c r="C5" s="225" t="s">
        <v>84</v>
      </c>
      <c r="D5" s="226"/>
      <c r="E5" s="227"/>
      <c r="F5" s="12">
        <v>1116</v>
      </c>
      <c r="G5" s="26" t="s">
        <v>83</v>
      </c>
      <c r="H5" s="212">
        <v>0</v>
      </c>
      <c r="I5" s="35">
        <f t="shared" ref="I5:I33" si="0">H5*F5</f>
        <v>0</v>
      </c>
    </row>
    <row r="6" spans="1:15" ht="32.4" customHeight="1" x14ac:dyDescent="0.3">
      <c r="A6" s="62" t="s">
        <v>431</v>
      </c>
      <c r="B6" s="11" t="s">
        <v>6</v>
      </c>
      <c r="C6" s="225" t="s">
        <v>84</v>
      </c>
      <c r="D6" s="226"/>
      <c r="E6" s="227"/>
      <c r="F6" s="12">
        <v>24750</v>
      </c>
      <c r="G6" s="26" t="s">
        <v>83</v>
      </c>
      <c r="H6" s="212">
        <v>0</v>
      </c>
      <c r="I6" s="35">
        <f t="shared" si="0"/>
        <v>0</v>
      </c>
    </row>
    <row r="7" spans="1:15" ht="32.4" customHeight="1" x14ac:dyDescent="0.3">
      <c r="A7" s="62" t="s">
        <v>432</v>
      </c>
      <c r="B7" s="11" t="s">
        <v>6</v>
      </c>
      <c r="C7" s="225" t="s">
        <v>84</v>
      </c>
      <c r="D7" s="226"/>
      <c r="E7" s="227"/>
      <c r="F7" s="12">
        <v>29700</v>
      </c>
      <c r="G7" s="26" t="s">
        <v>83</v>
      </c>
      <c r="H7" s="212">
        <v>0</v>
      </c>
      <c r="I7" s="35">
        <f t="shared" si="0"/>
        <v>0</v>
      </c>
    </row>
    <row r="8" spans="1:15" ht="37.200000000000003" customHeight="1" x14ac:dyDescent="0.3">
      <c r="A8" s="63" t="s">
        <v>336</v>
      </c>
      <c r="B8" s="13" t="s">
        <v>55</v>
      </c>
      <c r="C8" s="238">
        <v>65.25</v>
      </c>
      <c r="D8" s="239"/>
      <c r="E8" s="240"/>
      <c r="F8" s="13" t="s">
        <v>120</v>
      </c>
      <c r="G8" s="22" t="s">
        <v>3</v>
      </c>
      <c r="H8" s="212">
        <v>0</v>
      </c>
      <c r="I8" s="35">
        <f>H8*C8</f>
        <v>0</v>
      </c>
    </row>
    <row r="9" spans="1:15" ht="33.6" customHeight="1" x14ac:dyDescent="0.3">
      <c r="A9" s="62" t="s">
        <v>330</v>
      </c>
      <c r="B9" s="11" t="s">
        <v>55</v>
      </c>
      <c r="C9" s="241">
        <v>71.25</v>
      </c>
      <c r="D9" s="242"/>
      <c r="E9" s="243"/>
      <c r="F9" s="11" t="s">
        <v>120</v>
      </c>
      <c r="G9" s="26" t="s">
        <v>3</v>
      </c>
      <c r="H9" s="212">
        <v>0</v>
      </c>
      <c r="I9" s="35">
        <f>H9*C9</f>
        <v>0</v>
      </c>
      <c r="L9" s="31"/>
      <c r="O9" s="32"/>
    </row>
    <row r="10" spans="1:15" ht="25.8" customHeight="1" x14ac:dyDescent="0.3">
      <c r="A10" s="62" t="s">
        <v>433</v>
      </c>
      <c r="B10" s="11" t="s">
        <v>6</v>
      </c>
      <c r="C10" s="225" t="s">
        <v>84</v>
      </c>
      <c r="D10" s="226"/>
      <c r="E10" s="227"/>
      <c r="F10" s="12">
        <v>5940</v>
      </c>
      <c r="G10" s="26" t="s">
        <v>3</v>
      </c>
      <c r="H10" s="212">
        <v>0</v>
      </c>
      <c r="I10" s="35">
        <f t="shared" si="0"/>
        <v>0</v>
      </c>
    </row>
    <row r="11" spans="1:15" ht="25.8" customHeight="1" x14ac:dyDescent="0.3">
      <c r="A11" s="62" t="s">
        <v>434</v>
      </c>
      <c r="B11" s="11" t="s">
        <v>6</v>
      </c>
      <c r="C11" s="225" t="s">
        <v>84</v>
      </c>
      <c r="D11" s="226"/>
      <c r="E11" s="227"/>
      <c r="F11" s="12">
        <v>7128</v>
      </c>
      <c r="G11" s="26" t="s">
        <v>3</v>
      </c>
      <c r="H11" s="212">
        <v>0</v>
      </c>
      <c r="I11" s="35">
        <f t="shared" si="0"/>
        <v>0</v>
      </c>
    </row>
    <row r="12" spans="1:15" ht="29.4" customHeight="1" x14ac:dyDescent="0.35">
      <c r="A12" s="63" t="s">
        <v>334</v>
      </c>
      <c r="B12" s="13" t="s">
        <v>6</v>
      </c>
      <c r="C12" s="231">
        <v>560</v>
      </c>
      <c r="D12" s="232"/>
      <c r="E12" s="233"/>
      <c r="F12" s="13" t="s">
        <v>5</v>
      </c>
      <c r="G12" s="22" t="s">
        <v>3</v>
      </c>
      <c r="H12" s="212">
        <v>0</v>
      </c>
      <c r="I12" s="35">
        <f>H12*C12</f>
        <v>0</v>
      </c>
      <c r="N12" s="33"/>
      <c r="O12" s="66"/>
    </row>
    <row r="13" spans="1:15" ht="26.4" x14ac:dyDescent="0.3">
      <c r="A13" s="63" t="s">
        <v>436</v>
      </c>
      <c r="B13" s="13" t="s">
        <v>6</v>
      </c>
      <c r="C13" s="225" t="s">
        <v>84</v>
      </c>
      <c r="D13" s="226"/>
      <c r="E13" s="227"/>
      <c r="F13" s="12">
        <v>5340</v>
      </c>
      <c r="G13" s="22" t="s">
        <v>83</v>
      </c>
      <c r="H13" s="212">
        <v>0</v>
      </c>
      <c r="I13" s="35">
        <f t="shared" si="0"/>
        <v>0</v>
      </c>
    </row>
    <row r="14" spans="1:15" ht="26.4" x14ac:dyDescent="0.3">
      <c r="A14" s="63" t="s">
        <v>437</v>
      </c>
      <c r="B14" s="13" t="s">
        <v>6</v>
      </c>
      <c r="C14" s="225" t="s">
        <v>84</v>
      </c>
      <c r="D14" s="226"/>
      <c r="E14" s="227"/>
      <c r="F14" s="12">
        <v>6420</v>
      </c>
      <c r="G14" s="22" t="s">
        <v>83</v>
      </c>
      <c r="H14" s="212">
        <v>0</v>
      </c>
      <c r="I14" s="35">
        <f t="shared" si="0"/>
        <v>0</v>
      </c>
    </row>
    <row r="15" spans="1:15" ht="27.6" customHeight="1" x14ac:dyDescent="0.35">
      <c r="A15" s="64" t="s">
        <v>438</v>
      </c>
      <c r="B15" s="11" t="s">
        <v>6</v>
      </c>
      <c r="C15" s="225" t="s">
        <v>84</v>
      </c>
      <c r="D15" s="226"/>
      <c r="E15" s="227"/>
      <c r="F15" s="12">
        <v>4100</v>
      </c>
      <c r="G15" s="26" t="s">
        <v>83</v>
      </c>
      <c r="H15" s="212">
        <v>0</v>
      </c>
      <c r="I15" s="35">
        <f t="shared" si="0"/>
        <v>0</v>
      </c>
      <c r="N15" s="33"/>
      <c r="O15" s="66"/>
    </row>
    <row r="16" spans="1:15" ht="24.6" customHeight="1" x14ac:dyDescent="0.35">
      <c r="A16" s="64" t="s">
        <v>439</v>
      </c>
      <c r="B16" s="11" t="s">
        <v>6</v>
      </c>
      <c r="C16" s="225" t="s">
        <v>84</v>
      </c>
      <c r="D16" s="226"/>
      <c r="E16" s="227"/>
      <c r="F16" s="12">
        <v>4920</v>
      </c>
      <c r="G16" s="26" t="s">
        <v>83</v>
      </c>
      <c r="H16" s="212">
        <v>0</v>
      </c>
      <c r="I16" s="35">
        <f t="shared" si="0"/>
        <v>0</v>
      </c>
      <c r="N16" s="33"/>
      <c r="O16" s="66"/>
    </row>
    <row r="17" spans="1:9" ht="26.4" x14ac:dyDescent="0.3">
      <c r="A17" s="63" t="s">
        <v>440</v>
      </c>
      <c r="B17" s="13" t="s">
        <v>85</v>
      </c>
      <c r="C17" s="225" t="s">
        <v>84</v>
      </c>
      <c r="D17" s="226"/>
      <c r="E17" s="227"/>
      <c r="F17" s="14">
        <v>2362</v>
      </c>
      <c r="G17" s="22" t="s">
        <v>83</v>
      </c>
      <c r="H17" s="212">
        <v>0</v>
      </c>
      <c r="I17" s="35">
        <f t="shared" si="0"/>
        <v>0</v>
      </c>
    </row>
    <row r="18" spans="1:9" ht="26.4" x14ac:dyDescent="0.3">
      <c r="A18" s="63" t="s">
        <v>441</v>
      </c>
      <c r="B18" s="13" t="s">
        <v>85</v>
      </c>
      <c r="C18" s="225" t="s">
        <v>84</v>
      </c>
      <c r="D18" s="226"/>
      <c r="E18" s="227"/>
      <c r="F18" s="14">
        <v>3158</v>
      </c>
      <c r="G18" s="22" t="s">
        <v>83</v>
      </c>
      <c r="H18" s="212">
        <v>0</v>
      </c>
      <c r="I18" s="35">
        <f>H18*F18</f>
        <v>0</v>
      </c>
    </row>
    <row r="19" spans="1:9" ht="26.4" x14ac:dyDescent="0.3">
      <c r="A19" s="63" t="s">
        <v>335</v>
      </c>
      <c r="B19" s="13" t="s">
        <v>36</v>
      </c>
      <c r="C19" s="175">
        <v>27</v>
      </c>
      <c r="D19" s="176"/>
      <c r="E19" s="177"/>
      <c r="F19" s="13" t="s">
        <v>120</v>
      </c>
      <c r="G19" s="22" t="s">
        <v>3</v>
      </c>
      <c r="H19" s="212">
        <v>0</v>
      </c>
      <c r="I19" s="35">
        <f>H19*C19</f>
        <v>0</v>
      </c>
    </row>
    <row r="20" spans="1:9" ht="26.4" x14ac:dyDescent="0.3">
      <c r="A20" s="63" t="s">
        <v>335</v>
      </c>
      <c r="B20" s="13" t="s">
        <v>36</v>
      </c>
      <c r="C20" s="131"/>
      <c r="D20" s="132">
        <v>30</v>
      </c>
      <c r="E20" s="133"/>
      <c r="F20" s="13" t="s">
        <v>672</v>
      </c>
      <c r="G20" s="22" t="s">
        <v>3</v>
      </c>
      <c r="H20" s="212">
        <v>0</v>
      </c>
      <c r="I20" s="35">
        <f>H20*D20</f>
        <v>0</v>
      </c>
    </row>
    <row r="21" spans="1:9" ht="26.4" x14ac:dyDescent="0.3">
      <c r="A21" s="63" t="s">
        <v>335</v>
      </c>
      <c r="B21" s="13" t="s">
        <v>36</v>
      </c>
      <c r="C21" s="131"/>
      <c r="D21" s="132"/>
      <c r="E21" s="133">
        <v>27</v>
      </c>
      <c r="F21" s="13" t="s">
        <v>672</v>
      </c>
      <c r="G21" s="22" t="s">
        <v>3</v>
      </c>
      <c r="H21" s="212">
        <v>0</v>
      </c>
      <c r="I21" s="35">
        <f>H21*E21</f>
        <v>0</v>
      </c>
    </row>
    <row r="22" spans="1:9" ht="30.6" customHeight="1" x14ac:dyDescent="0.3">
      <c r="A22" s="63" t="s">
        <v>442</v>
      </c>
      <c r="B22" s="13" t="s">
        <v>6</v>
      </c>
      <c r="C22" s="225" t="s">
        <v>84</v>
      </c>
      <c r="D22" s="226"/>
      <c r="E22" s="227"/>
      <c r="F22" s="14">
        <v>500</v>
      </c>
      <c r="G22" s="22" t="s">
        <v>83</v>
      </c>
      <c r="H22" s="212">
        <v>0</v>
      </c>
      <c r="I22" s="35">
        <f t="shared" si="0"/>
        <v>0</v>
      </c>
    </row>
    <row r="23" spans="1:9" ht="30.6" customHeight="1" x14ac:dyDescent="0.3">
      <c r="A23" s="63" t="s">
        <v>443</v>
      </c>
      <c r="B23" s="13" t="s">
        <v>6</v>
      </c>
      <c r="C23" s="225" t="s">
        <v>84</v>
      </c>
      <c r="D23" s="226"/>
      <c r="E23" s="227"/>
      <c r="F23" s="14">
        <v>600</v>
      </c>
      <c r="G23" s="22" t="s">
        <v>83</v>
      </c>
      <c r="H23" s="212">
        <v>0</v>
      </c>
      <c r="I23" s="35">
        <f t="shared" si="0"/>
        <v>0</v>
      </c>
    </row>
    <row r="24" spans="1:9" ht="28.2" customHeight="1" x14ac:dyDescent="0.3">
      <c r="A24" s="62" t="s">
        <v>444</v>
      </c>
      <c r="B24" s="11" t="s">
        <v>36</v>
      </c>
      <c r="C24" s="225" t="s">
        <v>84</v>
      </c>
      <c r="D24" s="226"/>
      <c r="E24" s="227"/>
      <c r="F24" s="12">
        <v>25</v>
      </c>
      <c r="G24" s="26" t="s">
        <v>83</v>
      </c>
      <c r="H24" s="212">
        <v>0</v>
      </c>
      <c r="I24" s="35">
        <f t="shared" si="0"/>
        <v>0</v>
      </c>
    </row>
    <row r="25" spans="1:9" ht="28.2" customHeight="1" x14ac:dyDescent="0.3">
      <c r="A25" s="62" t="s">
        <v>445</v>
      </c>
      <c r="B25" s="11" t="s">
        <v>36</v>
      </c>
      <c r="C25" s="225" t="s">
        <v>84</v>
      </c>
      <c r="D25" s="226"/>
      <c r="E25" s="227"/>
      <c r="F25" s="12">
        <v>30</v>
      </c>
      <c r="G25" s="26" t="s">
        <v>83</v>
      </c>
      <c r="H25" s="212">
        <v>0</v>
      </c>
      <c r="I25" s="35">
        <f t="shared" si="0"/>
        <v>0</v>
      </c>
    </row>
    <row r="26" spans="1:9" ht="34.799999999999997" customHeight="1" x14ac:dyDescent="0.3">
      <c r="A26" s="63" t="s">
        <v>446</v>
      </c>
      <c r="B26" s="13" t="s">
        <v>6</v>
      </c>
      <c r="C26" s="225" t="s">
        <v>84</v>
      </c>
      <c r="D26" s="226"/>
      <c r="E26" s="227"/>
      <c r="F26" s="14">
        <v>2411</v>
      </c>
      <c r="G26" s="22" t="s">
        <v>83</v>
      </c>
      <c r="H26" s="212">
        <v>0</v>
      </c>
      <c r="I26" s="35">
        <f t="shared" si="0"/>
        <v>0</v>
      </c>
    </row>
    <row r="27" spans="1:9" ht="34.799999999999997" customHeight="1" x14ac:dyDescent="0.3">
      <c r="A27" s="63" t="s">
        <v>447</v>
      </c>
      <c r="B27" s="13" t="s">
        <v>6</v>
      </c>
      <c r="C27" s="225" t="s">
        <v>84</v>
      </c>
      <c r="D27" s="226"/>
      <c r="E27" s="227"/>
      <c r="F27" s="14">
        <v>2893</v>
      </c>
      <c r="G27" s="22" t="s">
        <v>83</v>
      </c>
      <c r="H27" s="212">
        <v>0</v>
      </c>
      <c r="I27" s="35">
        <f>H27*F27</f>
        <v>0</v>
      </c>
    </row>
    <row r="28" spans="1:9" ht="26.4" x14ac:dyDescent="0.3">
      <c r="A28" s="63" t="s">
        <v>448</v>
      </c>
      <c r="B28" s="13" t="s">
        <v>6</v>
      </c>
      <c r="C28" s="225" t="s">
        <v>84</v>
      </c>
      <c r="D28" s="226"/>
      <c r="E28" s="227"/>
      <c r="F28" s="14">
        <v>2850</v>
      </c>
      <c r="G28" s="22" t="s">
        <v>83</v>
      </c>
      <c r="H28" s="212">
        <v>0</v>
      </c>
      <c r="I28" s="35">
        <f t="shared" si="0"/>
        <v>0</v>
      </c>
    </row>
    <row r="29" spans="1:9" ht="26.4" x14ac:dyDescent="0.3">
      <c r="A29" s="63" t="s">
        <v>449</v>
      </c>
      <c r="B29" s="13" t="s">
        <v>6</v>
      </c>
      <c r="C29" s="225" t="s">
        <v>84</v>
      </c>
      <c r="D29" s="226"/>
      <c r="E29" s="227"/>
      <c r="F29" s="14">
        <v>3420</v>
      </c>
      <c r="G29" s="22" t="s">
        <v>83</v>
      </c>
      <c r="H29" s="212">
        <v>0</v>
      </c>
      <c r="I29" s="35">
        <f t="shared" si="0"/>
        <v>0</v>
      </c>
    </row>
    <row r="30" spans="1:9" ht="26.4" x14ac:dyDescent="0.3">
      <c r="A30" s="63" t="s">
        <v>450</v>
      </c>
      <c r="B30" s="13" t="s">
        <v>6</v>
      </c>
      <c r="C30" s="225" t="s">
        <v>84</v>
      </c>
      <c r="D30" s="226"/>
      <c r="E30" s="227"/>
      <c r="F30" s="14">
        <v>2528</v>
      </c>
      <c r="G30" s="22" t="s">
        <v>83</v>
      </c>
      <c r="H30" s="212">
        <v>0</v>
      </c>
      <c r="I30" s="35">
        <f t="shared" si="0"/>
        <v>0</v>
      </c>
    </row>
    <row r="31" spans="1:9" ht="26.4" x14ac:dyDescent="0.3">
      <c r="A31" s="63" t="s">
        <v>452</v>
      </c>
      <c r="B31" s="13" t="s">
        <v>6</v>
      </c>
      <c r="C31" s="225" t="s">
        <v>84</v>
      </c>
      <c r="D31" s="226"/>
      <c r="E31" s="227"/>
      <c r="F31" s="14">
        <v>3034</v>
      </c>
      <c r="G31" s="22" t="s">
        <v>83</v>
      </c>
      <c r="H31" s="212">
        <v>0</v>
      </c>
      <c r="I31" s="35">
        <f t="shared" si="0"/>
        <v>0</v>
      </c>
    </row>
    <row r="32" spans="1:9" ht="26.4" x14ac:dyDescent="0.3">
      <c r="A32" s="65" t="s">
        <v>453</v>
      </c>
      <c r="B32" s="27" t="s">
        <v>6</v>
      </c>
      <c r="C32" s="225" t="s">
        <v>84</v>
      </c>
      <c r="D32" s="226"/>
      <c r="E32" s="227"/>
      <c r="F32" s="28">
        <v>2670</v>
      </c>
      <c r="G32" s="29" t="s">
        <v>83</v>
      </c>
      <c r="H32" s="212">
        <v>0</v>
      </c>
      <c r="I32" s="35">
        <f t="shared" si="0"/>
        <v>0</v>
      </c>
    </row>
    <row r="33" spans="1:9" ht="26.4" x14ac:dyDescent="0.3">
      <c r="A33" s="65" t="s">
        <v>451</v>
      </c>
      <c r="B33" s="27" t="s">
        <v>6</v>
      </c>
      <c r="C33" s="225" t="s">
        <v>84</v>
      </c>
      <c r="D33" s="226"/>
      <c r="E33" s="227"/>
      <c r="F33" s="28">
        <v>3204</v>
      </c>
      <c r="G33" s="67" t="s">
        <v>83</v>
      </c>
      <c r="H33" s="212">
        <v>0</v>
      </c>
      <c r="I33" s="35">
        <f t="shared" si="0"/>
        <v>0</v>
      </c>
    </row>
    <row r="35" spans="1:9" ht="28.2" customHeight="1" x14ac:dyDescent="0.3">
      <c r="A35" s="224" t="s">
        <v>1</v>
      </c>
      <c r="B35" s="224"/>
      <c r="C35" s="224"/>
      <c r="D35" s="224"/>
      <c r="E35" s="224"/>
      <c r="F35" s="224"/>
      <c r="G35" s="224"/>
      <c r="H35" s="244"/>
      <c r="I35" s="244"/>
    </row>
    <row r="36" spans="1:9" ht="36" customHeight="1" x14ac:dyDescent="0.3">
      <c r="A36" s="224" t="s">
        <v>0</v>
      </c>
      <c r="B36" s="224"/>
      <c r="C36" s="224"/>
      <c r="D36" s="224"/>
      <c r="E36" s="224"/>
      <c r="F36" s="224"/>
      <c r="G36" s="224"/>
      <c r="H36" s="244"/>
      <c r="I36" s="244"/>
    </row>
    <row r="37" spans="1:9" ht="26.4" customHeight="1" x14ac:dyDescent="0.3">
      <c r="A37" s="224"/>
      <c r="B37" s="224"/>
      <c r="C37" s="224"/>
      <c r="D37" s="224"/>
      <c r="E37" s="224"/>
      <c r="F37" s="224"/>
      <c r="G37" s="224"/>
      <c r="H37" s="244"/>
      <c r="I37" s="244"/>
    </row>
  </sheetData>
  <sheetProtection algorithmName="SHA-512" hashValue="VgXhmR2/LdVhHLzEq4/Rcg7Of7pd/PjdPJryDAlA7aRQ5of7xJ/Ztm1PwppsG8looba1pK4ppbooYehUZpX5jg==" saltValue="4OItU7wqFt1nZGAExw4VdQ==" spinCount="100000" sheet="1" objects="1" scenarios="1" selectLockedCells="1"/>
  <mergeCells count="38">
    <mergeCell ref="H35:I37"/>
    <mergeCell ref="A37:G37"/>
    <mergeCell ref="C13:E13"/>
    <mergeCell ref="C15:E15"/>
    <mergeCell ref="C17:E17"/>
    <mergeCell ref="C22:E22"/>
    <mergeCell ref="C24:E24"/>
    <mergeCell ref="C26:E26"/>
    <mergeCell ref="C28:E28"/>
    <mergeCell ref="C30:E30"/>
    <mergeCell ref="C32:E32"/>
    <mergeCell ref="A35:G35"/>
    <mergeCell ref="C14:E14"/>
    <mergeCell ref="C16:E16"/>
    <mergeCell ref="C18:E18"/>
    <mergeCell ref="C33:E33"/>
    <mergeCell ref="H2:H3"/>
    <mergeCell ref="I2:I3"/>
    <mergeCell ref="C12:E12"/>
    <mergeCell ref="A1:G1"/>
    <mergeCell ref="A2:A3"/>
    <mergeCell ref="B2:B3"/>
    <mergeCell ref="G2:G3"/>
    <mergeCell ref="C4:E4"/>
    <mergeCell ref="C6:E6"/>
    <mergeCell ref="C8:E8"/>
    <mergeCell ref="C9:E9"/>
    <mergeCell ref="C10:E10"/>
    <mergeCell ref="C5:E5"/>
    <mergeCell ref="C7:E7"/>
    <mergeCell ref="C11:E11"/>
    <mergeCell ref="F2:F3"/>
    <mergeCell ref="A36:G36"/>
    <mergeCell ref="C23:E23"/>
    <mergeCell ref="C25:E25"/>
    <mergeCell ref="C27:E27"/>
    <mergeCell ref="C29:E29"/>
    <mergeCell ref="C31:E31"/>
  </mergeCells>
  <pageMargins left="0.7" right="0.7" top="0.75" bottom="0.75" header="0.3" footer="0.3"/>
  <pageSetup orientation="portrait" r:id="rId1"/>
  <ignoredErrors>
    <ignoredError sqref="I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B320-601B-4B9D-AF7A-5951CFDB05E1}">
  <dimension ref="A1:N204"/>
  <sheetViews>
    <sheetView workbookViewId="0">
      <pane xSplit="8" ySplit="2" topLeftCell="I41" activePane="bottomRight" state="frozen"/>
      <selection pane="topRight" activeCell="J1" sqref="J1"/>
      <selection pane="bottomLeft" activeCell="A3" sqref="A3"/>
      <selection pane="bottomRight" activeCell="H26" sqref="H26"/>
    </sheetView>
  </sheetViews>
  <sheetFormatPr defaultRowHeight="14.4" x14ac:dyDescent="0.3"/>
  <cols>
    <col min="1" max="1" width="36.5546875" style="39" customWidth="1"/>
    <col min="2" max="5" width="8.88671875" style="39"/>
    <col min="6" max="6" width="9.5546875" style="39" customWidth="1"/>
    <col min="7" max="7" width="8.88671875" style="39"/>
    <col min="8" max="8" width="8.88671875" style="75"/>
    <col min="9" max="9" width="13.44140625" style="75" customWidth="1"/>
    <col min="10" max="13" width="8.88671875" style="39"/>
    <col min="14" max="14" width="17.5546875" style="39" customWidth="1"/>
    <col min="15" max="16384" width="8.88671875" style="39"/>
  </cols>
  <sheetData>
    <row r="1" spans="1:14" ht="19.8" customHeight="1" x14ac:dyDescent="0.3">
      <c r="A1" s="263" t="s">
        <v>327</v>
      </c>
      <c r="B1" s="264"/>
      <c r="C1" s="264"/>
      <c r="D1" s="264"/>
      <c r="E1" s="264"/>
      <c r="F1" s="264"/>
      <c r="G1" s="264"/>
      <c r="H1" s="74"/>
      <c r="I1" s="74"/>
      <c r="J1" s="15"/>
      <c r="K1" s="71"/>
    </row>
    <row r="2" spans="1:14" ht="39" customHeight="1" x14ac:dyDescent="0.3">
      <c r="A2" s="9" t="s">
        <v>81</v>
      </c>
      <c r="B2" s="9" t="s">
        <v>80</v>
      </c>
      <c r="C2" s="9" t="s">
        <v>417</v>
      </c>
      <c r="D2" s="9" t="s">
        <v>418</v>
      </c>
      <c r="E2" s="9" t="s">
        <v>419</v>
      </c>
      <c r="F2" s="9" t="s">
        <v>472</v>
      </c>
      <c r="G2" s="20" t="s">
        <v>75</v>
      </c>
      <c r="H2" s="20" t="s">
        <v>415</v>
      </c>
      <c r="I2" s="36" t="s">
        <v>416</v>
      </c>
      <c r="J2" s="38"/>
      <c r="K2" s="24"/>
    </row>
    <row r="3" spans="1:14" ht="26.4" customHeight="1" x14ac:dyDescent="0.3">
      <c r="A3" s="18" t="s">
        <v>454</v>
      </c>
      <c r="B3" s="11" t="s">
        <v>6</v>
      </c>
      <c r="C3" s="248" t="s">
        <v>84</v>
      </c>
      <c r="D3" s="249"/>
      <c r="E3" s="250"/>
      <c r="F3" s="12">
        <v>2010</v>
      </c>
      <c r="G3" s="26" t="s">
        <v>83</v>
      </c>
      <c r="H3" s="213">
        <v>0</v>
      </c>
      <c r="I3" s="73">
        <f>H3*F3</f>
        <v>0</v>
      </c>
      <c r="J3" s="15"/>
      <c r="K3" s="71"/>
    </row>
    <row r="4" spans="1:14" ht="26.4" customHeight="1" x14ac:dyDescent="0.3">
      <c r="A4" s="18" t="s">
        <v>455</v>
      </c>
      <c r="B4" s="11" t="s">
        <v>6</v>
      </c>
      <c r="C4" s="248" t="s">
        <v>84</v>
      </c>
      <c r="D4" s="249"/>
      <c r="E4" s="250"/>
      <c r="F4" s="12">
        <v>2412</v>
      </c>
      <c r="G4" s="26" t="s">
        <v>83</v>
      </c>
      <c r="H4" s="213">
        <v>0</v>
      </c>
      <c r="I4" s="73">
        <f t="shared" ref="I4:I12" si="0">H4*F4</f>
        <v>0</v>
      </c>
      <c r="J4" s="15"/>
      <c r="K4" s="71"/>
    </row>
    <row r="5" spans="1:14" ht="23.4" customHeight="1" x14ac:dyDescent="0.3">
      <c r="A5" s="18" t="s">
        <v>456</v>
      </c>
      <c r="B5" s="11" t="s">
        <v>6</v>
      </c>
      <c r="C5" s="248" t="s">
        <v>84</v>
      </c>
      <c r="D5" s="249"/>
      <c r="E5" s="250"/>
      <c r="F5" s="12">
        <v>8311</v>
      </c>
      <c r="G5" s="26" t="s">
        <v>83</v>
      </c>
      <c r="H5" s="213">
        <v>0</v>
      </c>
      <c r="I5" s="73">
        <f t="shared" si="0"/>
        <v>0</v>
      </c>
      <c r="J5" s="15"/>
      <c r="K5" s="71"/>
    </row>
    <row r="6" spans="1:14" ht="23.4" customHeight="1" x14ac:dyDescent="0.3">
      <c r="A6" s="18" t="s">
        <v>457</v>
      </c>
      <c r="B6" s="11" t="s">
        <v>6</v>
      </c>
      <c r="C6" s="248" t="s">
        <v>84</v>
      </c>
      <c r="D6" s="249"/>
      <c r="E6" s="250"/>
      <c r="F6" s="12">
        <v>9973</v>
      </c>
      <c r="G6" s="26" t="s">
        <v>83</v>
      </c>
      <c r="H6" s="213">
        <v>0</v>
      </c>
      <c r="I6" s="73">
        <f t="shared" si="0"/>
        <v>0</v>
      </c>
      <c r="J6" s="15"/>
      <c r="K6" s="71"/>
    </row>
    <row r="7" spans="1:14" ht="23.4" customHeight="1" x14ac:dyDescent="0.3">
      <c r="A7" s="18" t="s">
        <v>458</v>
      </c>
      <c r="B7" s="11" t="s">
        <v>85</v>
      </c>
      <c r="C7" s="248" t="s">
        <v>84</v>
      </c>
      <c r="D7" s="249"/>
      <c r="E7" s="250"/>
      <c r="F7" s="12">
        <v>43500</v>
      </c>
      <c r="G7" s="26" t="s">
        <v>83</v>
      </c>
      <c r="H7" s="213">
        <v>0</v>
      </c>
      <c r="I7" s="73">
        <f t="shared" si="0"/>
        <v>0</v>
      </c>
      <c r="J7" s="15"/>
      <c r="K7" s="71"/>
    </row>
    <row r="8" spans="1:14" ht="23.4" customHeight="1" x14ac:dyDescent="0.3">
      <c r="A8" s="18" t="s">
        <v>459</v>
      </c>
      <c r="B8" s="11" t="s">
        <v>85</v>
      </c>
      <c r="C8" s="248" t="s">
        <v>84</v>
      </c>
      <c r="D8" s="249"/>
      <c r="E8" s="250"/>
      <c r="F8" s="12">
        <v>52200</v>
      </c>
      <c r="G8" s="26" t="s">
        <v>83</v>
      </c>
      <c r="H8" s="213">
        <v>0</v>
      </c>
      <c r="I8" s="73">
        <f t="shared" si="0"/>
        <v>0</v>
      </c>
      <c r="J8" s="15"/>
      <c r="K8" s="71"/>
    </row>
    <row r="9" spans="1:14" ht="21" x14ac:dyDescent="0.3">
      <c r="A9" s="17" t="s">
        <v>460</v>
      </c>
      <c r="B9" s="13" t="s">
        <v>85</v>
      </c>
      <c r="C9" s="251" t="s">
        <v>84</v>
      </c>
      <c r="D9" s="252"/>
      <c r="E9" s="253"/>
      <c r="F9" s="14">
        <v>10000</v>
      </c>
      <c r="G9" s="26" t="s">
        <v>83</v>
      </c>
      <c r="H9" s="213">
        <v>0</v>
      </c>
      <c r="I9" s="73">
        <f t="shared" si="0"/>
        <v>0</v>
      </c>
      <c r="J9" s="15"/>
      <c r="K9" s="31"/>
      <c r="N9" s="32"/>
    </row>
    <row r="10" spans="1:14" ht="21" x14ac:dyDescent="0.3">
      <c r="A10" s="17" t="s">
        <v>461</v>
      </c>
      <c r="B10" s="13" t="s">
        <v>85</v>
      </c>
      <c r="C10" s="251" t="s">
        <v>84</v>
      </c>
      <c r="D10" s="252"/>
      <c r="E10" s="253"/>
      <c r="F10" s="14">
        <v>12000</v>
      </c>
      <c r="G10" s="26" t="s">
        <v>83</v>
      </c>
      <c r="H10" s="213">
        <v>0</v>
      </c>
      <c r="I10" s="73">
        <f t="shared" si="0"/>
        <v>0</v>
      </c>
      <c r="J10" s="15"/>
      <c r="K10" s="31"/>
      <c r="N10" s="32"/>
    </row>
    <row r="11" spans="1:14" ht="27" customHeight="1" x14ac:dyDescent="0.3">
      <c r="A11" s="18" t="s">
        <v>462</v>
      </c>
      <c r="B11" s="11" t="s">
        <v>85</v>
      </c>
      <c r="C11" s="248" t="s">
        <v>84</v>
      </c>
      <c r="D11" s="249"/>
      <c r="E11" s="250"/>
      <c r="F11" s="12">
        <v>15000</v>
      </c>
      <c r="G11" s="26" t="s">
        <v>83</v>
      </c>
      <c r="H11" s="213">
        <v>0</v>
      </c>
      <c r="I11" s="73">
        <f t="shared" si="0"/>
        <v>0</v>
      </c>
      <c r="J11" s="15"/>
      <c r="M11" s="89"/>
      <c r="N11" s="66"/>
    </row>
    <row r="12" spans="1:14" ht="27" customHeight="1" x14ac:dyDescent="0.3">
      <c r="A12" s="18" t="s">
        <v>463</v>
      </c>
      <c r="B12" s="11" t="s">
        <v>85</v>
      </c>
      <c r="C12" s="248" t="s">
        <v>84</v>
      </c>
      <c r="D12" s="249"/>
      <c r="E12" s="250"/>
      <c r="F12" s="12">
        <v>18000</v>
      </c>
      <c r="G12" s="26" t="s">
        <v>83</v>
      </c>
      <c r="H12" s="213">
        <v>0</v>
      </c>
      <c r="I12" s="73">
        <f t="shared" si="0"/>
        <v>0</v>
      </c>
      <c r="J12" s="15"/>
      <c r="M12" s="89"/>
      <c r="N12" s="66"/>
    </row>
    <row r="13" spans="1:14" ht="26.4" customHeight="1" x14ac:dyDescent="0.3">
      <c r="A13" s="18" t="s">
        <v>655</v>
      </c>
      <c r="B13" s="11" t="s">
        <v>85</v>
      </c>
      <c r="C13" s="248" t="s">
        <v>84</v>
      </c>
      <c r="D13" s="249"/>
      <c r="E13" s="250"/>
      <c r="F13" s="171">
        <v>3750</v>
      </c>
      <c r="G13" s="26" t="s">
        <v>83</v>
      </c>
      <c r="H13" s="213">
        <v>0</v>
      </c>
      <c r="I13" s="88">
        <f>F13*H13</f>
        <v>0</v>
      </c>
      <c r="J13" s="15"/>
    </row>
    <row r="14" spans="1:14" ht="26.4" customHeight="1" x14ac:dyDescent="0.3">
      <c r="A14" s="18" t="s">
        <v>656</v>
      </c>
      <c r="B14" s="11" t="s">
        <v>85</v>
      </c>
      <c r="C14" s="248" t="s">
        <v>84</v>
      </c>
      <c r="D14" s="249"/>
      <c r="E14" s="250"/>
      <c r="F14" s="171">
        <v>4500</v>
      </c>
      <c r="G14" s="26" t="s">
        <v>83</v>
      </c>
      <c r="H14" s="213">
        <v>0</v>
      </c>
      <c r="I14" s="88">
        <f>F14*H14</f>
        <v>0</v>
      </c>
      <c r="J14" s="15"/>
    </row>
    <row r="15" spans="1:14" ht="18" x14ac:dyDescent="0.3">
      <c r="A15" s="18" t="s">
        <v>322</v>
      </c>
      <c r="B15" s="11" t="s">
        <v>6</v>
      </c>
      <c r="C15" s="254">
        <v>0.94</v>
      </c>
      <c r="D15" s="255"/>
      <c r="E15" s="256"/>
      <c r="F15" s="11" t="s">
        <v>5</v>
      </c>
      <c r="G15" s="26" t="s">
        <v>3</v>
      </c>
      <c r="H15" s="213">
        <v>0</v>
      </c>
      <c r="I15" s="73">
        <f>H15*C15</f>
        <v>0</v>
      </c>
      <c r="J15" s="15"/>
      <c r="M15" s="89"/>
      <c r="N15" s="66"/>
    </row>
    <row r="16" spans="1:14" ht="21" customHeight="1" x14ac:dyDescent="0.3">
      <c r="A16" s="18" t="s">
        <v>464</v>
      </c>
      <c r="B16" s="11" t="s">
        <v>85</v>
      </c>
      <c r="C16" s="245" t="s">
        <v>84</v>
      </c>
      <c r="D16" s="246"/>
      <c r="E16" s="247"/>
      <c r="F16" s="12">
        <v>2815</v>
      </c>
      <c r="G16" s="59" t="s">
        <v>83</v>
      </c>
      <c r="H16" s="213">
        <v>0</v>
      </c>
      <c r="I16" s="73">
        <f>H16*F16</f>
        <v>0</v>
      </c>
      <c r="J16" s="265"/>
      <c r="K16" s="266"/>
    </row>
    <row r="17" spans="1:11" ht="21" customHeight="1" x14ac:dyDescent="0.3">
      <c r="A17" s="18" t="s">
        <v>465</v>
      </c>
      <c r="B17" s="11" t="s">
        <v>85</v>
      </c>
      <c r="C17" s="245" t="s">
        <v>84</v>
      </c>
      <c r="D17" s="246"/>
      <c r="E17" s="247"/>
      <c r="F17" s="72">
        <v>3378</v>
      </c>
      <c r="G17" s="59" t="s">
        <v>83</v>
      </c>
      <c r="H17" s="213">
        <v>0</v>
      </c>
      <c r="I17" s="73">
        <f>H17*F17</f>
        <v>0</v>
      </c>
      <c r="J17" s="70"/>
      <c r="K17" s="71"/>
    </row>
    <row r="18" spans="1:11" x14ac:dyDescent="0.3">
      <c r="A18" s="18" t="s">
        <v>320</v>
      </c>
      <c r="B18" s="11" t="s">
        <v>150</v>
      </c>
      <c r="C18" s="254">
        <v>5617.75</v>
      </c>
      <c r="D18" s="255"/>
      <c r="E18" s="256"/>
      <c r="F18" s="11" t="s">
        <v>5</v>
      </c>
      <c r="G18" s="59" t="s">
        <v>3</v>
      </c>
      <c r="H18" s="213">
        <v>0</v>
      </c>
      <c r="I18" s="73">
        <f t="shared" ref="I18:I42" si="1">H18*C18</f>
        <v>0</v>
      </c>
      <c r="J18" s="265"/>
      <c r="K18" s="266"/>
    </row>
    <row r="19" spans="1:11" ht="21" customHeight="1" x14ac:dyDescent="0.3">
      <c r="A19" s="18" t="s">
        <v>319</v>
      </c>
      <c r="B19" s="11" t="s">
        <v>6</v>
      </c>
      <c r="C19" s="254">
        <v>5.25</v>
      </c>
      <c r="D19" s="255"/>
      <c r="E19" s="256"/>
      <c r="F19" s="11" t="s">
        <v>5</v>
      </c>
      <c r="G19" s="59" t="s">
        <v>3</v>
      </c>
      <c r="H19" s="213">
        <v>0</v>
      </c>
      <c r="I19" s="73">
        <f t="shared" si="1"/>
        <v>0</v>
      </c>
      <c r="J19" s="265"/>
      <c r="K19" s="266"/>
    </row>
    <row r="20" spans="1:11" x14ac:dyDescent="0.3">
      <c r="A20" s="18" t="s">
        <v>318</v>
      </c>
      <c r="B20" s="11" t="s">
        <v>6</v>
      </c>
      <c r="C20" s="254">
        <v>5.75</v>
      </c>
      <c r="D20" s="255"/>
      <c r="E20" s="256"/>
      <c r="F20" s="11" t="s">
        <v>5</v>
      </c>
      <c r="G20" s="59" t="s">
        <v>3</v>
      </c>
      <c r="H20" s="213">
        <v>0</v>
      </c>
      <c r="I20" s="73">
        <f t="shared" si="1"/>
        <v>0</v>
      </c>
      <c r="J20" s="265"/>
      <c r="K20" s="266"/>
    </row>
    <row r="21" spans="1:11" ht="16.8" customHeight="1" x14ac:dyDescent="0.3">
      <c r="A21" s="18" t="s">
        <v>317</v>
      </c>
      <c r="B21" s="11" t="s">
        <v>53</v>
      </c>
      <c r="C21" s="254">
        <v>715</v>
      </c>
      <c r="D21" s="255"/>
      <c r="E21" s="256"/>
      <c r="F21" s="11" t="s">
        <v>5</v>
      </c>
      <c r="G21" s="59" t="s">
        <v>3</v>
      </c>
      <c r="H21" s="213">
        <v>0</v>
      </c>
      <c r="I21" s="73">
        <f t="shared" si="1"/>
        <v>0</v>
      </c>
      <c r="J21" s="265"/>
      <c r="K21" s="266"/>
    </row>
    <row r="22" spans="1:11" ht="15" customHeight="1" x14ac:dyDescent="0.3">
      <c r="A22" s="18" t="s">
        <v>316</v>
      </c>
      <c r="B22" s="11" t="s">
        <v>53</v>
      </c>
      <c r="C22" s="254">
        <v>657</v>
      </c>
      <c r="D22" s="255"/>
      <c r="E22" s="256"/>
      <c r="F22" s="11" t="s">
        <v>5</v>
      </c>
      <c r="G22" s="59" t="s">
        <v>3</v>
      </c>
      <c r="H22" s="213">
        <v>0</v>
      </c>
      <c r="I22" s="73">
        <f t="shared" si="1"/>
        <v>0</v>
      </c>
      <c r="J22" s="265"/>
      <c r="K22" s="266"/>
    </row>
    <row r="23" spans="1:11" ht="26.4" customHeight="1" x14ac:dyDescent="0.3">
      <c r="A23" s="18" t="s">
        <v>315</v>
      </c>
      <c r="B23" s="11" t="s">
        <v>53</v>
      </c>
      <c r="C23" s="254">
        <v>721</v>
      </c>
      <c r="D23" s="255"/>
      <c r="E23" s="256"/>
      <c r="F23" s="11" t="s">
        <v>5</v>
      </c>
      <c r="G23" s="59" t="s">
        <v>3</v>
      </c>
      <c r="H23" s="213">
        <v>0</v>
      </c>
      <c r="I23" s="73">
        <f t="shared" si="1"/>
        <v>0</v>
      </c>
      <c r="J23" s="265"/>
      <c r="K23" s="266"/>
    </row>
    <row r="24" spans="1:11" ht="12.6" customHeight="1" x14ac:dyDescent="0.3">
      <c r="A24" s="18" t="s">
        <v>314</v>
      </c>
      <c r="B24" s="11" t="s">
        <v>36</v>
      </c>
      <c r="C24" s="254">
        <v>4</v>
      </c>
      <c r="D24" s="255"/>
      <c r="E24" s="256"/>
      <c r="F24" s="11" t="s">
        <v>5</v>
      </c>
      <c r="G24" s="59" t="s">
        <v>3</v>
      </c>
      <c r="H24" s="213">
        <v>0</v>
      </c>
      <c r="I24" s="73">
        <f t="shared" si="1"/>
        <v>0</v>
      </c>
      <c r="J24" s="265"/>
      <c r="K24" s="266"/>
    </row>
    <row r="25" spans="1:11" x14ac:dyDescent="0.3">
      <c r="A25" s="18" t="s">
        <v>313</v>
      </c>
      <c r="B25" s="11" t="s">
        <v>123</v>
      </c>
      <c r="C25" s="254">
        <v>4.5</v>
      </c>
      <c r="D25" s="255"/>
      <c r="E25" s="256"/>
      <c r="F25" s="11" t="s">
        <v>5</v>
      </c>
      <c r="G25" s="59" t="s">
        <v>3</v>
      </c>
      <c r="H25" s="213">
        <v>0</v>
      </c>
      <c r="I25" s="73">
        <f t="shared" si="1"/>
        <v>0</v>
      </c>
      <c r="J25" s="265"/>
      <c r="K25" s="266"/>
    </row>
    <row r="26" spans="1:11" x14ac:dyDescent="0.3">
      <c r="A26" s="18" t="s">
        <v>312</v>
      </c>
      <c r="B26" s="11" t="s">
        <v>6</v>
      </c>
      <c r="C26" s="257">
        <v>517.5</v>
      </c>
      <c r="D26" s="258"/>
      <c r="E26" s="259"/>
      <c r="F26" s="11" t="s">
        <v>5</v>
      </c>
      <c r="G26" s="59" t="s">
        <v>3</v>
      </c>
      <c r="H26" s="213">
        <v>0</v>
      </c>
      <c r="I26" s="73">
        <f t="shared" si="1"/>
        <v>0</v>
      </c>
      <c r="J26" s="265"/>
      <c r="K26" s="266"/>
    </row>
    <row r="27" spans="1:11" x14ac:dyDescent="0.3">
      <c r="A27" s="18" t="s">
        <v>311</v>
      </c>
      <c r="B27" s="11" t="s">
        <v>6</v>
      </c>
      <c r="C27" s="260">
        <v>700.25</v>
      </c>
      <c r="D27" s="261"/>
      <c r="E27" s="262"/>
      <c r="F27" s="11" t="s">
        <v>5</v>
      </c>
      <c r="G27" s="59" t="s">
        <v>3</v>
      </c>
      <c r="H27" s="213">
        <v>0</v>
      </c>
      <c r="I27" s="73">
        <f t="shared" si="1"/>
        <v>0</v>
      </c>
      <c r="J27" s="265"/>
      <c r="K27" s="266"/>
    </row>
    <row r="28" spans="1:11" x14ac:dyDescent="0.3">
      <c r="A28" s="18" t="s">
        <v>310</v>
      </c>
      <c r="B28" s="11" t="s">
        <v>6</v>
      </c>
      <c r="C28" s="260">
        <v>883</v>
      </c>
      <c r="D28" s="261"/>
      <c r="E28" s="262"/>
      <c r="F28" s="11" t="s">
        <v>5</v>
      </c>
      <c r="G28" s="59" t="s">
        <v>3</v>
      </c>
      <c r="H28" s="213">
        <v>0</v>
      </c>
      <c r="I28" s="73">
        <f t="shared" si="1"/>
        <v>0</v>
      </c>
      <c r="J28" s="265"/>
      <c r="K28" s="266"/>
    </row>
    <row r="29" spans="1:11" x14ac:dyDescent="0.3">
      <c r="A29" s="18" t="s">
        <v>309</v>
      </c>
      <c r="B29" s="11" t="s">
        <v>36</v>
      </c>
      <c r="C29" s="260">
        <v>6.75</v>
      </c>
      <c r="D29" s="261"/>
      <c r="E29" s="262"/>
      <c r="F29" s="11" t="s">
        <v>5</v>
      </c>
      <c r="G29" s="59" t="s">
        <v>3</v>
      </c>
      <c r="H29" s="213">
        <v>0</v>
      </c>
      <c r="I29" s="73">
        <f t="shared" si="1"/>
        <v>0</v>
      </c>
      <c r="J29" s="265"/>
      <c r="K29" s="266"/>
    </row>
    <row r="30" spans="1:11" x14ac:dyDescent="0.3">
      <c r="A30" s="18" t="s">
        <v>308</v>
      </c>
      <c r="B30" s="11" t="s">
        <v>36</v>
      </c>
      <c r="C30" s="260">
        <v>9</v>
      </c>
      <c r="D30" s="261"/>
      <c r="E30" s="262"/>
      <c r="F30" s="11" t="s">
        <v>5</v>
      </c>
      <c r="G30" s="59" t="s">
        <v>3</v>
      </c>
      <c r="H30" s="213">
        <v>0</v>
      </c>
      <c r="I30" s="73">
        <f t="shared" si="1"/>
        <v>0</v>
      </c>
      <c r="J30" s="265"/>
      <c r="K30" s="266"/>
    </row>
    <row r="31" spans="1:11" x14ac:dyDescent="0.3">
      <c r="A31" s="18" t="s">
        <v>307</v>
      </c>
      <c r="B31" s="11" t="s">
        <v>36</v>
      </c>
      <c r="C31" s="260">
        <v>5.5</v>
      </c>
      <c r="D31" s="261"/>
      <c r="E31" s="262"/>
      <c r="F31" s="11" t="s">
        <v>5</v>
      </c>
      <c r="G31" s="59" t="s">
        <v>3</v>
      </c>
      <c r="H31" s="213">
        <v>0</v>
      </c>
      <c r="I31" s="73">
        <f t="shared" si="1"/>
        <v>0</v>
      </c>
      <c r="J31" s="265"/>
      <c r="K31" s="266"/>
    </row>
    <row r="32" spans="1:11" x14ac:dyDescent="0.3">
      <c r="A32" s="18" t="s">
        <v>306</v>
      </c>
      <c r="B32" s="11" t="s">
        <v>36</v>
      </c>
      <c r="C32" s="260">
        <v>11</v>
      </c>
      <c r="D32" s="261"/>
      <c r="E32" s="262"/>
      <c r="F32" s="11" t="s">
        <v>5</v>
      </c>
      <c r="G32" s="59" t="s">
        <v>3</v>
      </c>
      <c r="H32" s="213">
        <v>0</v>
      </c>
      <c r="I32" s="73">
        <f t="shared" si="1"/>
        <v>0</v>
      </c>
      <c r="J32" s="265"/>
      <c r="K32" s="266"/>
    </row>
    <row r="33" spans="1:11" x14ac:dyDescent="0.3">
      <c r="A33" s="18" t="s">
        <v>305</v>
      </c>
      <c r="B33" s="11" t="s">
        <v>36</v>
      </c>
      <c r="C33" s="260">
        <v>17</v>
      </c>
      <c r="D33" s="261"/>
      <c r="E33" s="262"/>
      <c r="F33" s="11" t="s">
        <v>5</v>
      </c>
      <c r="G33" s="59" t="s">
        <v>3</v>
      </c>
      <c r="H33" s="213">
        <v>0</v>
      </c>
      <c r="I33" s="73">
        <f t="shared" si="1"/>
        <v>0</v>
      </c>
      <c r="J33" s="265"/>
      <c r="K33" s="266"/>
    </row>
    <row r="34" spans="1:11" x14ac:dyDescent="0.3">
      <c r="A34" s="18" t="s">
        <v>304</v>
      </c>
      <c r="B34" s="11" t="s">
        <v>6</v>
      </c>
      <c r="C34" s="260">
        <v>299.25</v>
      </c>
      <c r="D34" s="261"/>
      <c r="E34" s="262"/>
      <c r="F34" s="11" t="s">
        <v>5</v>
      </c>
      <c r="G34" s="59" t="s">
        <v>3</v>
      </c>
      <c r="H34" s="213">
        <v>0</v>
      </c>
      <c r="I34" s="73">
        <f t="shared" si="1"/>
        <v>0</v>
      </c>
      <c r="J34" s="265"/>
      <c r="K34" s="266"/>
    </row>
    <row r="35" spans="1:11" x14ac:dyDescent="0.3">
      <c r="A35" s="18" t="s">
        <v>303</v>
      </c>
      <c r="B35" s="11" t="s">
        <v>36</v>
      </c>
      <c r="C35" s="260">
        <v>4.5</v>
      </c>
      <c r="D35" s="261"/>
      <c r="E35" s="262"/>
      <c r="F35" s="11" t="s">
        <v>5</v>
      </c>
      <c r="G35" s="59" t="s">
        <v>3</v>
      </c>
      <c r="H35" s="213">
        <v>0</v>
      </c>
      <c r="I35" s="73">
        <f t="shared" si="1"/>
        <v>0</v>
      </c>
      <c r="J35" s="265"/>
      <c r="K35" s="266"/>
    </row>
    <row r="36" spans="1:11" x14ac:dyDescent="0.3">
      <c r="A36" s="18" t="s">
        <v>302</v>
      </c>
      <c r="B36" s="11" t="s">
        <v>36</v>
      </c>
      <c r="C36" s="260">
        <v>7.25</v>
      </c>
      <c r="D36" s="261"/>
      <c r="E36" s="262"/>
      <c r="F36" s="11" t="s">
        <v>5</v>
      </c>
      <c r="G36" s="59" t="s">
        <v>3</v>
      </c>
      <c r="H36" s="213">
        <v>0</v>
      </c>
      <c r="I36" s="73">
        <f t="shared" si="1"/>
        <v>0</v>
      </c>
      <c r="J36" s="265"/>
      <c r="K36" s="266"/>
    </row>
    <row r="37" spans="1:11" x14ac:dyDescent="0.3">
      <c r="A37" s="18" t="s">
        <v>301</v>
      </c>
      <c r="B37" s="11" t="s">
        <v>36</v>
      </c>
      <c r="C37" s="260">
        <v>14.25</v>
      </c>
      <c r="D37" s="261"/>
      <c r="E37" s="262"/>
      <c r="F37" s="11" t="s">
        <v>5</v>
      </c>
      <c r="G37" s="59" t="s">
        <v>3</v>
      </c>
      <c r="H37" s="213">
        <v>0</v>
      </c>
      <c r="I37" s="73">
        <f t="shared" si="1"/>
        <v>0</v>
      </c>
      <c r="J37" s="265"/>
      <c r="K37" s="266"/>
    </row>
    <row r="38" spans="1:11" x14ac:dyDescent="0.3">
      <c r="A38" s="18" t="s">
        <v>300</v>
      </c>
      <c r="B38" s="11" t="s">
        <v>299</v>
      </c>
      <c r="C38" s="260">
        <v>3</v>
      </c>
      <c r="D38" s="261"/>
      <c r="E38" s="262"/>
      <c r="F38" s="11" t="s">
        <v>5</v>
      </c>
      <c r="G38" s="59" t="s">
        <v>3</v>
      </c>
      <c r="H38" s="213">
        <v>0</v>
      </c>
      <c r="I38" s="73">
        <f t="shared" si="1"/>
        <v>0</v>
      </c>
      <c r="J38" s="265"/>
      <c r="K38" s="266"/>
    </row>
    <row r="39" spans="1:11" ht="20.399999999999999" x14ac:dyDescent="0.3">
      <c r="A39" s="17" t="s">
        <v>350</v>
      </c>
      <c r="B39" s="13" t="s">
        <v>123</v>
      </c>
      <c r="C39" s="260">
        <v>10.5</v>
      </c>
      <c r="D39" s="261"/>
      <c r="E39" s="262"/>
      <c r="F39" s="13" t="s">
        <v>5</v>
      </c>
      <c r="G39" s="60" t="s">
        <v>3</v>
      </c>
      <c r="H39" s="213">
        <v>0</v>
      </c>
      <c r="I39" s="73">
        <f t="shared" si="1"/>
        <v>0</v>
      </c>
      <c r="J39" s="265"/>
      <c r="K39" s="266"/>
    </row>
    <row r="40" spans="1:11" ht="20.399999999999999" x14ac:dyDescent="0.3">
      <c r="A40" s="17" t="s">
        <v>351</v>
      </c>
      <c r="B40" s="13" t="s">
        <v>123</v>
      </c>
      <c r="C40" s="260">
        <v>2.75</v>
      </c>
      <c r="D40" s="261"/>
      <c r="E40" s="262"/>
      <c r="F40" s="13" t="s">
        <v>5</v>
      </c>
      <c r="G40" s="60" t="s">
        <v>3</v>
      </c>
      <c r="H40" s="213">
        <v>0</v>
      </c>
      <c r="I40" s="73">
        <f t="shared" si="1"/>
        <v>0</v>
      </c>
      <c r="J40" s="265"/>
      <c r="K40" s="266"/>
    </row>
    <row r="41" spans="1:11" ht="20.399999999999999" x14ac:dyDescent="0.3">
      <c r="A41" s="18" t="s">
        <v>294</v>
      </c>
      <c r="B41" s="11" t="s">
        <v>123</v>
      </c>
      <c r="C41" s="260">
        <v>4.8</v>
      </c>
      <c r="D41" s="261"/>
      <c r="E41" s="262"/>
      <c r="F41" s="11" t="s">
        <v>5</v>
      </c>
      <c r="G41" s="59" t="s">
        <v>3</v>
      </c>
      <c r="H41" s="213">
        <v>0</v>
      </c>
      <c r="I41" s="73">
        <f t="shared" si="1"/>
        <v>0</v>
      </c>
      <c r="J41" s="265"/>
      <c r="K41" s="266"/>
    </row>
    <row r="42" spans="1:11" ht="20.399999999999999" x14ac:dyDescent="0.3">
      <c r="A42" s="18" t="s">
        <v>293</v>
      </c>
      <c r="B42" s="11" t="s">
        <v>55</v>
      </c>
      <c r="C42" s="267">
        <v>0.39</v>
      </c>
      <c r="D42" s="268"/>
      <c r="E42" s="269"/>
      <c r="F42" s="11" t="s">
        <v>5</v>
      </c>
      <c r="G42" s="59" t="s">
        <v>3</v>
      </c>
      <c r="H42" s="213">
        <v>0</v>
      </c>
      <c r="I42" s="73">
        <f t="shared" si="1"/>
        <v>0</v>
      </c>
      <c r="J42" s="265"/>
      <c r="K42" s="266"/>
    </row>
    <row r="43" spans="1:11" ht="27" customHeight="1" x14ac:dyDescent="0.3">
      <c r="A43" s="18" t="s">
        <v>466</v>
      </c>
      <c r="B43" s="11" t="s">
        <v>85</v>
      </c>
      <c r="C43" s="245" t="s">
        <v>84</v>
      </c>
      <c r="D43" s="246"/>
      <c r="E43" s="247"/>
      <c r="F43" s="12">
        <v>33492</v>
      </c>
      <c r="G43" s="26" t="s">
        <v>83</v>
      </c>
      <c r="H43" s="213">
        <v>0</v>
      </c>
      <c r="I43" s="73">
        <f>H43*F43</f>
        <v>0</v>
      </c>
      <c r="J43" s="265"/>
      <c r="K43" s="266"/>
    </row>
    <row r="44" spans="1:11" ht="27" customHeight="1" x14ac:dyDescent="0.3">
      <c r="A44" s="18" t="s">
        <v>467</v>
      </c>
      <c r="B44" s="11" t="s">
        <v>85</v>
      </c>
      <c r="C44" s="245" t="s">
        <v>84</v>
      </c>
      <c r="D44" s="246"/>
      <c r="E44" s="247"/>
      <c r="F44" s="72">
        <v>40190</v>
      </c>
      <c r="G44" s="26" t="s">
        <v>83</v>
      </c>
      <c r="H44" s="213">
        <v>0</v>
      </c>
      <c r="I44" s="73">
        <f>H44*F44</f>
        <v>0</v>
      </c>
      <c r="J44" s="70"/>
      <c r="K44" s="71"/>
    </row>
    <row r="45" spans="1:11" x14ac:dyDescent="0.3">
      <c r="A45" s="18" t="s">
        <v>291</v>
      </c>
      <c r="B45" s="11" t="s">
        <v>36</v>
      </c>
      <c r="C45" s="273">
        <v>25.75</v>
      </c>
      <c r="D45" s="274"/>
      <c r="E45" s="275"/>
      <c r="F45" s="11" t="s">
        <v>5</v>
      </c>
      <c r="G45" s="59" t="s">
        <v>3</v>
      </c>
      <c r="H45" s="213">
        <v>0</v>
      </c>
      <c r="I45" s="73">
        <f>H45*C45</f>
        <v>0</v>
      </c>
      <c r="J45" s="265"/>
      <c r="K45" s="266"/>
    </row>
    <row r="46" spans="1:11" x14ac:dyDescent="0.3">
      <c r="A46" s="18" t="s">
        <v>290</v>
      </c>
      <c r="B46" s="11" t="s">
        <v>289</v>
      </c>
      <c r="C46" s="270">
        <v>3.25</v>
      </c>
      <c r="D46" s="271"/>
      <c r="E46" s="272"/>
      <c r="F46" s="11" t="s">
        <v>5</v>
      </c>
      <c r="G46" s="59" t="s">
        <v>3</v>
      </c>
      <c r="H46" s="213">
        <v>0</v>
      </c>
      <c r="I46" s="73">
        <f>H46*C46</f>
        <v>0</v>
      </c>
      <c r="J46" s="265"/>
      <c r="K46" s="266"/>
    </row>
    <row r="47" spans="1:11" x14ac:dyDescent="0.3">
      <c r="A47" s="18" t="s">
        <v>288</v>
      </c>
      <c r="B47" s="11" t="s">
        <v>285</v>
      </c>
      <c r="C47" s="270">
        <v>168.25</v>
      </c>
      <c r="D47" s="271"/>
      <c r="E47" s="272"/>
      <c r="F47" s="11" t="s">
        <v>5</v>
      </c>
      <c r="G47" s="59" t="s">
        <v>3</v>
      </c>
      <c r="H47" s="213">
        <v>0</v>
      </c>
      <c r="I47" s="73">
        <f>H47*C47</f>
        <v>0</v>
      </c>
      <c r="J47" s="265"/>
      <c r="K47" s="266"/>
    </row>
    <row r="48" spans="1:11" x14ac:dyDescent="0.3">
      <c r="A48" s="18" t="s">
        <v>287</v>
      </c>
      <c r="B48" s="11" t="s">
        <v>285</v>
      </c>
      <c r="C48" s="270">
        <v>65.75</v>
      </c>
      <c r="D48" s="271"/>
      <c r="E48" s="272"/>
      <c r="F48" s="11" t="s">
        <v>5</v>
      </c>
      <c r="G48" s="59" t="s">
        <v>3</v>
      </c>
      <c r="H48" s="213">
        <v>0</v>
      </c>
      <c r="I48" s="73">
        <f>H48*C48</f>
        <v>0</v>
      </c>
      <c r="J48" s="265"/>
      <c r="K48" s="266"/>
    </row>
    <row r="49" spans="1:11" x14ac:dyDescent="0.3">
      <c r="A49" s="18" t="s">
        <v>286</v>
      </c>
      <c r="B49" s="11" t="s">
        <v>285</v>
      </c>
      <c r="C49" s="276">
        <v>90.75</v>
      </c>
      <c r="D49" s="277"/>
      <c r="E49" s="278"/>
      <c r="F49" s="11" t="s">
        <v>5</v>
      </c>
      <c r="G49" s="59" t="s">
        <v>3</v>
      </c>
      <c r="H49" s="213">
        <v>0</v>
      </c>
      <c r="I49" s="73">
        <f>H49*C49</f>
        <v>0</v>
      </c>
      <c r="J49" s="265"/>
      <c r="K49" s="266"/>
    </row>
    <row r="50" spans="1:11" ht="24" customHeight="1" x14ac:dyDescent="0.3">
      <c r="A50" s="18" t="s">
        <v>468</v>
      </c>
      <c r="B50" s="11" t="s">
        <v>85</v>
      </c>
      <c r="C50" s="245" t="s">
        <v>84</v>
      </c>
      <c r="D50" s="246"/>
      <c r="E50" s="247"/>
      <c r="F50" s="12">
        <v>17250</v>
      </c>
      <c r="G50" s="59" t="s">
        <v>83</v>
      </c>
      <c r="H50" s="213">
        <v>0</v>
      </c>
      <c r="I50" s="73">
        <f>H50*F50</f>
        <v>0</v>
      </c>
      <c r="J50" s="265"/>
      <c r="K50" s="266"/>
    </row>
    <row r="51" spans="1:11" ht="24" customHeight="1" x14ac:dyDescent="0.3">
      <c r="A51" s="18" t="s">
        <v>469</v>
      </c>
      <c r="B51" s="11" t="s">
        <v>85</v>
      </c>
      <c r="C51" s="245" t="s">
        <v>84</v>
      </c>
      <c r="D51" s="246"/>
      <c r="E51" s="247"/>
      <c r="F51" s="72">
        <v>20700</v>
      </c>
      <c r="G51" s="59" t="s">
        <v>83</v>
      </c>
      <c r="H51" s="213">
        <v>0</v>
      </c>
      <c r="I51" s="73">
        <f t="shared" ref="I51:I53" si="2">H51*F51</f>
        <v>0</v>
      </c>
      <c r="J51" s="70"/>
      <c r="K51" s="71"/>
    </row>
    <row r="52" spans="1:11" ht="24" customHeight="1" x14ac:dyDescent="0.3">
      <c r="A52" s="18" t="s">
        <v>470</v>
      </c>
      <c r="B52" s="11" t="s">
        <v>85</v>
      </c>
      <c r="C52" s="245" t="s">
        <v>84</v>
      </c>
      <c r="D52" s="246"/>
      <c r="E52" s="247"/>
      <c r="F52" s="12">
        <v>55820</v>
      </c>
      <c r="G52" s="59" t="s">
        <v>83</v>
      </c>
      <c r="H52" s="213">
        <v>0</v>
      </c>
      <c r="I52" s="73">
        <f t="shared" si="2"/>
        <v>0</v>
      </c>
      <c r="J52" s="265"/>
      <c r="K52" s="266"/>
    </row>
    <row r="53" spans="1:11" ht="24" customHeight="1" x14ac:dyDescent="0.3">
      <c r="A53" s="18" t="s">
        <v>471</v>
      </c>
      <c r="B53" s="11" t="s">
        <v>85</v>
      </c>
      <c r="C53" s="245" t="s">
        <v>84</v>
      </c>
      <c r="D53" s="246"/>
      <c r="E53" s="247"/>
      <c r="F53" s="72">
        <v>66984</v>
      </c>
      <c r="G53" s="59" t="s">
        <v>83</v>
      </c>
      <c r="H53" s="213">
        <v>0</v>
      </c>
      <c r="I53" s="73">
        <f t="shared" si="2"/>
        <v>0</v>
      </c>
      <c r="J53" s="70"/>
      <c r="K53" s="71"/>
    </row>
    <row r="54" spans="1:11" ht="19.2" customHeight="1" x14ac:dyDescent="0.3">
      <c r="A54" s="18" t="s">
        <v>282</v>
      </c>
      <c r="B54" s="11" t="s">
        <v>36</v>
      </c>
      <c r="C54" s="254">
        <v>2.75</v>
      </c>
      <c r="D54" s="255"/>
      <c r="E54" s="256"/>
      <c r="F54" s="11" t="s">
        <v>5</v>
      </c>
      <c r="G54" s="59" t="s">
        <v>3</v>
      </c>
      <c r="H54" s="213">
        <v>0</v>
      </c>
      <c r="I54" s="73">
        <f>H54*C54</f>
        <v>0</v>
      </c>
      <c r="J54" s="265"/>
      <c r="K54" s="266"/>
    </row>
    <row r="56" spans="1:11" ht="33.6" customHeight="1" x14ac:dyDescent="0.3">
      <c r="A56" s="279" t="s">
        <v>1</v>
      </c>
      <c r="B56" s="280"/>
      <c r="C56" s="280"/>
      <c r="D56" s="280"/>
      <c r="E56" s="280"/>
      <c r="F56" s="280"/>
      <c r="G56" s="281"/>
    </row>
    <row r="57" spans="1:11" ht="37.799999999999997" customHeight="1" x14ac:dyDescent="0.3">
      <c r="A57" s="282" t="s">
        <v>0</v>
      </c>
      <c r="B57" s="283"/>
      <c r="C57" s="283"/>
      <c r="D57" s="283"/>
      <c r="E57" s="283"/>
      <c r="F57" s="283"/>
      <c r="G57" s="284"/>
    </row>
    <row r="186" spans="8:11" x14ac:dyDescent="0.3">
      <c r="H186" s="76"/>
      <c r="I186" s="39"/>
    </row>
    <row r="187" spans="8:11" x14ac:dyDescent="0.3">
      <c r="H187" s="76"/>
      <c r="I187" s="39"/>
    </row>
    <row r="188" spans="8:11" ht="28.2" customHeight="1" x14ac:dyDescent="0.3">
      <c r="H188" s="76"/>
      <c r="I188" s="77"/>
      <c r="J188" s="266"/>
      <c r="K188" s="266"/>
    </row>
    <row r="189" spans="8:11" ht="19.8" customHeight="1" x14ac:dyDescent="0.3">
      <c r="H189" s="76"/>
      <c r="I189" s="77"/>
      <c r="J189" s="266"/>
      <c r="K189" s="266"/>
    </row>
    <row r="190" spans="8:11" x14ac:dyDescent="0.3">
      <c r="H190" s="39"/>
      <c r="I190" s="39"/>
    </row>
    <row r="191" spans="8:11" x14ac:dyDescent="0.3">
      <c r="H191" s="39"/>
      <c r="I191" s="39"/>
    </row>
    <row r="192" spans="8:11" x14ac:dyDescent="0.3">
      <c r="H192" s="39"/>
      <c r="I192" s="39"/>
    </row>
    <row r="193" s="39" customFormat="1" x14ac:dyDescent="0.3"/>
    <row r="194" s="39" customFormat="1" x14ac:dyDescent="0.3"/>
    <row r="195" s="39" customFormat="1" x14ac:dyDescent="0.3"/>
    <row r="196" s="39" customFormat="1" x14ac:dyDescent="0.3"/>
    <row r="197" s="39" customFormat="1" x14ac:dyDescent="0.3"/>
    <row r="198" s="39" customFormat="1" x14ac:dyDescent="0.3"/>
    <row r="199" s="39" customFormat="1" x14ac:dyDescent="0.3"/>
    <row r="200" s="39" customFormat="1" x14ac:dyDescent="0.3"/>
    <row r="201" s="39" customFormat="1" x14ac:dyDescent="0.3"/>
    <row r="202" s="39" customFormat="1" x14ac:dyDescent="0.3"/>
    <row r="203" s="39" customFormat="1" x14ac:dyDescent="0.3"/>
    <row r="204" s="39" customFormat="1" x14ac:dyDescent="0.3"/>
  </sheetData>
  <sheetProtection algorithmName="SHA-512" hashValue="W61TeXxUI4GA+qs1bXGYk108RZ6vLqxMa+VvTL3HL76ceWnF4SfqCq6CX7DkB42CeiAyqLq7dCW4j1x6++ZZ3A==" saltValue="ib0gXNmJbNL6RAA6n131xQ==" spinCount="100000" sheet="1" objects="1" scenarios="1" selectLockedCells="1"/>
  <mergeCells count="91">
    <mergeCell ref="A56:G56"/>
    <mergeCell ref="J188:K189"/>
    <mergeCell ref="A57:G57"/>
    <mergeCell ref="C52:E52"/>
    <mergeCell ref="J52:K52"/>
    <mergeCell ref="C54:E54"/>
    <mergeCell ref="J54:K54"/>
    <mergeCell ref="J48:K48"/>
    <mergeCell ref="C49:E49"/>
    <mergeCell ref="J49:K49"/>
    <mergeCell ref="C50:E50"/>
    <mergeCell ref="J50:K50"/>
    <mergeCell ref="J45:K45"/>
    <mergeCell ref="C46:E46"/>
    <mergeCell ref="J46:K46"/>
    <mergeCell ref="C47:E47"/>
    <mergeCell ref="J47:K47"/>
    <mergeCell ref="C45:E45"/>
    <mergeCell ref="J41:K41"/>
    <mergeCell ref="C42:E42"/>
    <mergeCell ref="J42:K42"/>
    <mergeCell ref="C43:E43"/>
    <mergeCell ref="J43:K43"/>
    <mergeCell ref="C41:E41"/>
    <mergeCell ref="J40:K40"/>
    <mergeCell ref="C38:E38"/>
    <mergeCell ref="J38:K38"/>
    <mergeCell ref="C39:E39"/>
    <mergeCell ref="J39:K39"/>
    <mergeCell ref="J35:K35"/>
    <mergeCell ref="C36:E36"/>
    <mergeCell ref="J36:K36"/>
    <mergeCell ref="C37:E37"/>
    <mergeCell ref="J37:K37"/>
    <mergeCell ref="J32:K32"/>
    <mergeCell ref="C33:E33"/>
    <mergeCell ref="J33:K33"/>
    <mergeCell ref="C34:E34"/>
    <mergeCell ref="J34:K34"/>
    <mergeCell ref="J29:K29"/>
    <mergeCell ref="C30:E30"/>
    <mergeCell ref="J30:K30"/>
    <mergeCell ref="C31:E31"/>
    <mergeCell ref="J31:K31"/>
    <mergeCell ref="J26:K26"/>
    <mergeCell ref="C27:E27"/>
    <mergeCell ref="J27:K27"/>
    <mergeCell ref="C28:E28"/>
    <mergeCell ref="J28:K28"/>
    <mergeCell ref="J23:K23"/>
    <mergeCell ref="C24:E24"/>
    <mergeCell ref="J24:K24"/>
    <mergeCell ref="C25:E25"/>
    <mergeCell ref="J25:K25"/>
    <mergeCell ref="C6:E6"/>
    <mergeCell ref="J20:K20"/>
    <mergeCell ref="C21:E21"/>
    <mergeCell ref="J21:K21"/>
    <mergeCell ref="C22:E22"/>
    <mergeCell ref="J22:K22"/>
    <mergeCell ref="A1:G1"/>
    <mergeCell ref="C19:E19"/>
    <mergeCell ref="J19:K19"/>
    <mergeCell ref="C11:E11"/>
    <mergeCell ref="C3:E3"/>
    <mergeCell ref="C5:E5"/>
    <mergeCell ref="C7:E7"/>
    <mergeCell ref="C9:E9"/>
    <mergeCell ref="C15:E15"/>
    <mergeCell ref="C16:E16"/>
    <mergeCell ref="J16:K16"/>
    <mergeCell ref="C18:E18"/>
    <mergeCell ref="J18:K18"/>
    <mergeCell ref="C4:E4"/>
    <mergeCell ref="C13:E13"/>
    <mergeCell ref="C14:E14"/>
    <mergeCell ref="C51:E51"/>
    <mergeCell ref="C53:E53"/>
    <mergeCell ref="C8:E8"/>
    <mergeCell ref="C10:E10"/>
    <mergeCell ref="C12:E12"/>
    <mergeCell ref="C17:E17"/>
    <mergeCell ref="C44:E44"/>
    <mergeCell ref="C20:E20"/>
    <mergeCell ref="C23:E23"/>
    <mergeCell ref="C26:E26"/>
    <mergeCell ref="C29:E29"/>
    <mergeCell ref="C32:E32"/>
    <mergeCell ref="C35:E35"/>
    <mergeCell ref="C40:E40"/>
    <mergeCell ref="C48:E4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F61A-EF08-4247-8BDC-A22E156422FE}">
  <dimension ref="A1:M142"/>
  <sheetViews>
    <sheetView topLeftCell="A79" workbookViewId="0">
      <selection activeCell="G86" sqref="G86"/>
    </sheetView>
  </sheetViews>
  <sheetFormatPr defaultRowHeight="14.4" x14ac:dyDescent="0.3"/>
  <cols>
    <col min="1" max="1" width="38" style="39" customWidth="1"/>
    <col min="2" max="7" width="8.88671875" style="39"/>
    <col min="8" max="8" width="13.44140625" style="39" customWidth="1"/>
    <col min="13" max="13" width="12.88671875" customWidth="1"/>
  </cols>
  <sheetData>
    <row r="1" spans="1:13" x14ac:dyDescent="0.3">
      <c r="A1" s="294" t="s">
        <v>281</v>
      </c>
      <c r="B1" s="295"/>
      <c r="C1" s="295"/>
      <c r="D1" s="295"/>
      <c r="E1" s="295"/>
      <c r="F1" s="295"/>
      <c r="G1" s="74"/>
      <c r="H1" s="74"/>
    </row>
    <row r="2" spans="1:13" ht="19.8" customHeight="1" x14ac:dyDescent="0.3">
      <c r="A2" s="296" t="s">
        <v>280</v>
      </c>
      <c r="B2" s="297"/>
      <c r="C2" s="297"/>
      <c r="D2" s="297"/>
      <c r="E2" s="297"/>
      <c r="F2" s="297"/>
      <c r="G2" s="74"/>
      <c r="H2" s="74"/>
    </row>
    <row r="3" spans="1:13" ht="28.2" customHeight="1" x14ac:dyDescent="0.3">
      <c r="A3" s="298" t="s">
        <v>279</v>
      </c>
      <c r="B3" s="299"/>
      <c r="C3" s="299"/>
      <c r="D3" s="299"/>
      <c r="E3" s="299"/>
      <c r="F3" s="299"/>
      <c r="G3" s="74"/>
      <c r="H3" s="74"/>
    </row>
    <row r="4" spans="1:13" ht="30.6" x14ac:dyDescent="0.3">
      <c r="A4" s="9" t="s">
        <v>81</v>
      </c>
      <c r="B4" s="9" t="s">
        <v>80</v>
      </c>
      <c r="C4" s="9" t="s">
        <v>417</v>
      </c>
      <c r="D4" s="9" t="s">
        <v>418</v>
      </c>
      <c r="E4" s="9" t="s">
        <v>419</v>
      </c>
      <c r="F4" s="20" t="s">
        <v>75</v>
      </c>
      <c r="G4" s="20" t="s">
        <v>415</v>
      </c>
      <c r="H4" s="36" t="s">
        <v>416</v>
      </c>
    </row>
    <row r="5" spans="1:13" ht="30" x14ac:dyDescent="0.3">
      <c r="A5" s="172" t="s">
        <v>278</v>
      </c>
      <c r="B5" s="153" t="s">
        <v>6</v>
      </c>
      <c r="C5" s="285">
        <v>11.25</v>
      </c>
      <c r="D5" s="286"/>
      <c r="E5" s="288"/>
      <c r="F5" s="26" t="s">
        <v>3</v>
      </c>
      <c r="G5" s="213">
        <v>0</v>
      </c>
      <c r="H5" s="73">
        <f t="shared" ref="H5:H33" si="0">G5*C5</f>
        <v>0</v>
      </c>
    </row>
    <row r="6" spans="1:13" ht="30" x14ac:dyDescent="0.3">
      <c r="A6" s="172" t="s">
        <v>277</v>
      </c>
      <c r="B6" s="153" t="s">
        <v>6</v>
      </c>
      <c r="C6" s="285">
        <v>12</v>
      </c>
      <c r="D6" s="286"/>
      <c r="E6" s="288"/>
      <c r="F6" s="26" t="s">
        <v>3</v>
      </c>
      <c r="G6" s="213">
        <v>0</v>
      </c>
      <c r="H6" s="73">
        <f t="shared" si="0"/>
        <v>0</v>
      </c>
    </row>
    <row r="7" spans="1:13" ht="30" x14ac:dyDescent="0.3">
      <c r="A7" s="172" t="s">
        <v>276</v>
      </c>
      <c r="B7" s="153" t="s">
        <v>6</v>
      </c>
      <c r="C7" s="285">
        <v>16.25</v>
      </c>
      <c r="D7" s="286"/>
      <c r="E7" s="288"/>
      <c r="F7" s="26" t="s">
        <v>3</v>
      </c>
      <c r="G7" s="213">
        <v>0</v>
      </c>
      <c r="H7" s="73">
        <f t="shared" si="0"/>
        <v>0</v>
      </c>
    </row>
    <row r="8" spans="1:13" ht="30" x14ac:dyDescent="0.3">
      <c r="A8" s="172" t="s">
        <v>275</v>
      </c>
      <c r="B8" s="153" t="s">
        <v>6</v>
      </c>
      <c r="C8" s="285">
        <v>41.75</v>
      </c>
      <c r="D8" s="286"/>
      <c r="E8" s="288"/>
      <c r="F8" s="26" t="s">
        <v>3</v>
      </c>
      <c r="G8" s="213">
        <v>0</v>
      </c>
      <c r="H8" s="73">
        <f t="shared" si="0"/>
        <v>0</v>
      </c>
    </row>
    <row r="9" spans="1:13" ht="30" x14ac:dyDescent="0.3">
      <c r="A9" s="172" t="s">
        <v>274</v>
      </c>
      <c r="B9" s="153" t="s">
        <v>6</v>
      </c>
      <c r="C9" s="285">
        <v>56.75</v>
      </c>
      <c r="D9" s="286"/>
      <c r="E9" s="288"/>
      <c r="F9" s="26" t="s">
        <v>3</v>
      </c>
      <c r="G9" s="213">
        <v>0</v>
      </c>
      <c r="H9" s="73">
        <f t="shared" si="0"/>
        <v>0</v>
      </c>
      <c r="J9" s="31"/>
      <c r="M9" s="32"/>
    </row>
    <row r="10" spans="1:13" ht="30" x14ac:dyDescent="0.3">
      <c r="A10" s="172" t="s">
        <v>273</v>
      </c>
      <c r="B10" s="153" t="s">
        <v>6</v>
      </c>
      <c r="C10" s="285">
        <v>71.5</v>
      </c>
      <c r="D10" s="286"/>
      <c r="E10" s="288"/>
      <c r="F10" s="26" t="s">
        <v>3</v>
      </c>
      <c r="G10" s="213">
        <v>0</v>
      </c>
      <c r="H10" s="73">
        <f t="shared" si="0"/>
        <v>0</v>
      </c>
    </row>
    <row r="11" spans="1:13" ht="30" x14ac:dyDescent="0.35">
      <c r="A11" s="172" t="s">
        <v>272</v>
      </c>
      <c r="B11" s="153" t="s">
        <v>6</v>
      </c>
      <c r="C11" s="285">
        <v>119</v>
      </c>
      <c r="D11" s="286"/>
      <c r="E11" s="288"/>
      <c r="F11" s="26" t="s">
        <v>3</v>
      </c>
      <c r="G11" s="213">
        <v>0</v>
      </c>
      <c r="H11" s="73">
        <f t="shared" si="0"/>
        <v>0</v>
      </c>
      <c r="L11" s="33"/>
      <c r="M11" s="66"/>
    </row>
    <row r="12" spans="1:13" ht="30" x14ac:dyDescent="0.3">
      <c r="A12" s="172" t="s">
        <v>271</v>
      </c>
      <c r="B12" s="153" t="s">
        <v>6</v>
      </c>
      <c r="C12" s="285">
        <v>239</v>
      </c>
      <c r="D12" s="286"/>
      <c r="E12" s="288"/>
      <c r="F12" s="26" t="s">
        <v>3</v>
      </c>
      <c r="G12" s="213">
        <v>0</v>
      </c>
      <c r="H12" s="73">
        <f t="shared" si="0"/>
        <v>0</v>
      </c>
    </row>
    <row r="13" spans="1:13" ht="30" x14ac:dyDescent="0.35">
      <c r="A13" s="172" t="s">
        <v>270</v>
      </c>
      <c r="B13" s="153" t="s">
        <v>6</v>
      </c>
      <c r="C13" s="285">
        <v>9.75</v>
      </c>
      <c r="D13" s="286"/>
      <c r="E13" s="288"/>
      <c r="F13" s="26" t="s">
        <v>3</v>
      </c>
      <c r="G13" s="213">
        <v>0</v>
      </c>
      <c r="H13" s="73">
        <f t="shared" si="0"/>
        <v>0</v>
      </c>
      <c r="L13" s="33"/>
      <c r="M13" s="66"/>
    </row>
    <row r="14" spans="1:13" ht="15" x14ac:dyDescent="0.3">
      <c r="A14" s="172" t="s">
        <v>269</v>
      </c>
      <c r="B14" s="153" t="s">
        <v>6</v>
      </c>
      <c r="C14" s="285">
        <v>20</v>
      </c>
      <c r="D14" s="286"/>
      <c r="E14" s="288"/>
      <c r="F14" s="26" t="s">
        <v>3</v>
      </c>
      <c r="G14" s="213">
        <v>0</v>
      </c>
      <c r="H14" s="73">
        <f t="shared" si="0"/>
        <v>0</v>
      </c>
    </row>
    <row r="15" spans="1:13" ht="15" x14ac:dyDescent="0.3">
      <c r="A15" s="172" t="s">
        <v>268</v>
      </c>
      <c r="B15" s="153" t="s">
        <v>6</v>
      </c>
      <c r="C15" s="285">
        <v>56.25</v>
      </c>
      <c r="D15" s="286"/>
      <c r="E15" s="288"/>
      <c r="F15" s="26" t="s">
        <v>3</v>
      </c>
      <c r="G15" s="213">
        <v>0</v>
      </c>
      <c r="H15" s="73">
        <f t="shared" si="0"/>
        <v>0</v>
      </c>
    </row>
    <row r="16" spans="1:13" ht="15" x14ac:dyDescent="0.3">
      <c r="A16" s="172" t="s">
        <v>267</v>
      </c>
      <c r="B16" s="153" t="s">
        <v>6</v>
      </c>
      <c r="C16" s="285">
        <v>126.75</v>
      </c>
      <c r="D16" s="286"/>
      <c r="E16" s="288"/>
      <c r="F16" s="26" t="s">
        <v>3</v>
      </c>
      <c r="G16" s="213">
        <v>0</v>
      </c>
      <c r="H16" s="73">
        <f t="shared" si="0"/>
        <v>0</v>
      </c>
    </row>
    <row r="17" spans="1:8" ht="15" x14ac:dyDescent="0.3">
      <c r="A17" s="172" t="s">
        <v>266</v>
      </c>
      <c r="B17" s="153" t="s">
        <v>6</v>
      </c>
      <c r="C17" s="285">
        <v>539.75</v>
      </c>
      <c r="D17" s="286"/>
      <c r="E17" s="288"/>
      <c r="F17" s="26" t="s">
        <v>3</v>
      </c>
      <c r="G17" s="213">
        <v>0</v>
      </c>
      <c r="H17" s="73">
        <f t="shared" si="0"/>
        <v>0</v>
      </c>
    </row>
    <row r="18" spans="1:8" ht="15" x14ac:dyDescent="0.3">
      <c r="A18" s="172" t="s">
        <v>265</v>
      </c>
      <c r="B18" s="153" t="s">
        <v>6</v>
      </c>
      <c r="C18" s="285">
        <v>811.25</v>
      </c>
      <c r="D18" s="286"/>
      <c r="E18" s="288"/>
      <c r="F18" s="26" t="s">
        <v>3</v>
      </c>
      <c r="G18" s="213">
        <v>0</v>
      </c>
      <c r="H18" s="73">
        <f t="shared" si="0"/>
        <v>0</v>
      </c>
    </row>
    <row r="19" spans="1:8" ht="15" x14ac:dyDescent="0.3">
      <c r="A19" s="172" t="s">
        <v>264</v>
      </c>
      <c r="B19" s="153" t="s">
        <v>6</v>
      </c>
      <c r="C19" s="300">
        <v>240.75</v>
      </c>
      <c r="D19" s="301"/>
      <c r="E19" s="302"/>
      <c r="F19" s="26" t="s">
        <v>3</v>
      </c>
      <c r="G19" s="213">
        <v>0</v>
      </c>
      <c r="H19" s="73">
        <f t="shared" si="0"/>
        <v>0</v>
      </c>
    </row>
    <row r="20" spans="1:8" ht="15" x14ac:dyDescent="0.3">
      <c r="A20" s="172" t="s">
        <v>263</v>
      </c>
      <c r="B20" s="153" t="s">
        <v>6</v>
      </c>
      <c r="C20" s="300">
        <v>716.25</v>
      </c>
      <c r="D20" s="301"/>
      <c r="E20" s="302"/>
      <c r="F20" s="26" t="s">
        <v>3</v>
      </c>
      <c r="G20" s="213">
        <v>0</v>
      </c>
      <c r="H20" s="73">
        <f t="shared" si="0"/>
        <v>0</v>
      </c>
    </row>
    <row r="21" spans="1:8" ht="15" x14ac:dyDescent="0.3">
      <c r="A21" s="172" t="s">
        <v>262</v>
      </c>
      <c r="B21" s="153" t="s">
        <v>6</v>
      </c>
      <c r="C21" s="300">
        <v>172</v>
      </c>
      <c r="D21" s="301"/>
      <c r="E21" s="302"/>
      <c r="F21" s="26" t="s">
        <v>3</v>
      </c>
      <c r="G21" s="213">
        <v>0</v>
      </c>
      <c r="H21" s="73">
        <f t="shared" si="0"/>
        <v>0</v>
      </c>
    </row>
    <row r="22" spans="1:8" ht="60" x14ac:dyDescent="0.3">
      <c r="A22" s="172" t="s">
        <v>352</v>
      </c>
      <c r="B22" s="153" t="s">
        <v>36</v>
      </c>
      <c r="C22" s="285">
        <v>48</v>
      </c>
      <c r="D22" s="286"/>
      <c r="E22" s="288"/>
      <c r="F22" s="26" t="s">
        <v>3</v>
      </c>
      <c r="G22" s="213">
        <v>0</v>
      </c>
      <c r="H22" s="73">
        <f t="shared" si="0"/>
        <v>0</v>
      </c>
    </row>
    <row r="23" spans="1:8" ht="60" x14ac:dyDescent="0.3">
      <c r="A23" s="172" t="s">
        <v>353</v>
      </c>
      <c r="B23" s="153" t="s">
        <v>36</v>
      </c>
      <c r="C23" s="285">
        <v>50.75</v>
      </c>
      <c r="D23" s="286"/>
      <c r="E23" s="288"/>
      <c r="F23" s="26" t="s">
        <v>3</v>
      </c>
      <c r="G23" s="213">
        <v>0</v>
      </c>
      <c r="H23" s="73">
        <f t="shared" si="0"/>
        <v>0</v>
      </c>
    </row>
    <row r="24" spans="1:8" ht="60" x14ac:dyDescent="0.3">
      <c r="A24" s="172" t="s">
        <v>261</v>
      </c>
      <c r="B24" s="153" t="s">
        <v>36</v>
      </c>
      <c r="C24" s="285">
        <v>58.5</v>
      </c>
      <c r="D24" s="286"/>
      <c r="E24" s="288"/>
      <c r="F24" s="26" t="s">
        <v>3</v>
      </c>
      <c r="G24" s="213">
        <v>0</v>
      </c>
      <c r="H24" s="73">
        <f t="shared" si="0"/>
        <v>0</v>
      </c>
    </row>
    <row r="25" spans="1:8" ht="60" x14ac:dyDescent="0.3">
      <c r="A25" s="172" t="s">
        <v>260</v>
      </c>
      <c r="B25" s="153" t="s">
        <v>36</v>
      </c>
      <c r="C25" s="285">
        <v>60</v>
      </c>
      <c r="D25" s="286"/>
      <c r="E25" s="288"/>
      <c r="F25" s="26" t="s">
        <v>3</v>
      </c>
      <c r="G25" s="213">
        <v>0</v>
      </c>
      <c r="H25" s="73">
        <f t="shared" si="0"/>
        <v>0</v>
      </c>
    </row>
    <row r="26" spans="1:8" ht="60" x14ac:dyDescent="0.3">
      <c r="A26" s="172" t="s">
        <v>259</v>
      </c>
      <c r="B26" s="153" t="s">
        <v>36</v>
      </c>
      <c r="C26" s="285">
        <v>68.75</v>
      </c>
      <c r="D26" s="286"/>
      <c r="E26" s="288"/>
      <c r="F26" s="26" t="s">
        <v>3</v>
      </c>
      <c r="G26" s="213">
        <v>0</v>
      </c>
      <c r="H26" s="73">
        <f t="shared" si="0"/>
        <v>0</v>
      </c>
    </row>
    <row r="27" spans="1:8" ht="33" customHeight="1" x14ac:dyDescent="0.3">
      <c r="A27" s="172" t="s">
        <v>599</v>
      </c>
      <c r="B27" s="153" t="s">
        <v>36</v>
      </c>
      <c r="C27" s="285">
        <v>74.75</v>
      </c>
      <c r="D27" s="286"/>
      <c r="E27" s="288"/>
      <c r="F27" s="26" t="s">
        <v>3</v>
      </c>
      <c r="G27" s="213">
        <v>0</v>
      </c>
      <c r="H27" s="73">
        <f t="shared" si="0"/>
        <v>0</v>
      </c>
    </row>
    <row r="28" spans="1:8" ht="39" customHeight="1" x14ac:dyDescent="0.3">
      <c r="A28" s="172" t="s">
        <v>258</v>
      </c>
      <c r="B28" s="153" t="s">
        <v>36</v>
      </c>
      <c r="C28" s="285">
        <v>134.25</v>
      </c>
      <c r="D28" s="286"/>
      <c r="E28" s="288"/>
      <c r="F28" s="26" t="s">
        <v>3</v>
      </c>
      <c r="G28" s="213">
        <v>0</v>
      </c>
      <c r="H28" s="73">
        <f t="shared" si="0"/>
        <v>0</v>
      </c>
    </row>
    <row r="29" spans="1:8" ht="39" customHeight="1" x14ac:dyDescent="0.3">
      <c r="A29" s="172" t="s">
        <v>257</v>
      </c>
      <c r="B29" s="153" t="s">
        <v>36</v>
      </c>
      <c r="C29" s="285">
        <v>198</v>
      </c>
      <c r="D29" s="286"/>
      <c r="E29" s="288"/>
      <c r="F29" s="26" t="s">
        <v>3</v>
      </c>
      <c r="G29" s="213">
        <v>0</v>
      </c>
      <c r="H29" s="73">
        <f t="shared" si="0"/>
        <v>0</v>
      </c>
    </row>
    <row r="30" spans="1:8" ht="60" x14ac:dyDescent="0.3">
      <c r="A30" s="172" t="s">
        <v>256</v>
      </c>
      <c r="B30" s="153" t="s">
        <v>36</v>
      </c>
      <c r="C30" s="285">
        <v>251.25</v>
      </c>
      <c r="D30" s="286"/>
      <c r="E30" s="288"/>
      <c r="F30" s="26" t="s">
        <v>3</v>
      </c>
      <c r="G30" s="213">
        <v>0</v>
      </c>
      <c r="H30" s="73">
        <f t="shared" si="0"/>
        <v>0</v>
      </c>
    </row>
    <row r="31" spans="1:8" ht="45" x14ac:dyDescent="0.3">
      <c r="A31" s="164" t="s">
        <v>354</v>
      </c>
      <c r="B31" s="158" t="s">
        <v>36</v>
      </c>
      <c r="C31" s="291">
        <v>50.5</v>
      </c>
      <c r="D31" s="292"/>
      <c r="E31" s="293"/>
      <c r="F31" s="26" t="s">
        <v>3</v>
      </c>
      <c r="G31" s="213">
        <v>0</v>
      </c>
      <c r="H31" s="73">
        <f t="shared" si="0"/>
        <v>0</v>
      </c>
    </row>
    <row r="32" spans="1:8" ht="45" x14ac:dyDescent="0.3">
      <c r="A32" s="164" t="s">
        <v>657</v>
      </c>
      <c r="B32" s="158" t="s">
        <v>36</v>
      </c>
      <c r="C32" s="291">
        <v>52.75</v>
      </c>
      <c r="D32" s="292"/>
      <c r="E32" s="293"/>
      <c r="F32" s="26" t="s">
        <v>3</v>
      </c>
      <c r="G32" s="213">
        <v>0</v>
      </c>
      <c r="H32" s="73">
        <f t="shared" si="0"/>
        <v>0</v>
      </c>
    </row>
    <row r="33" spans="1:8" ht="45" x14ac:dyDescent="0.3">
      <c r="A33" s="164" t="s">
        <v>658</v>
      </c>
      <c r="B33" s="158" t="s">
        <v>36</v>
      </c>
      <c r="C33" s="291">
        <v>54.5</v>
      </c>
      <c r="D33" s="292"/>
      <c r="E33" s="293"/>
      <c r="F33" s="26" t="s">
        <v>3</v>
      </c>
      <c r="G33" s="213">
        <v>0</v>
      </c>
      <c r="H33" s="73">
        <f t="shared" si="0"/>
        <v>0</v>
      </c>
    </row>
    <row r="34" spans="1:8" ht="45" x14ac:dyDescent="0.3">
      <c r="A34" s="164" t="s">
        <v>659</v>
      </c>
      <c r="B34" s="158" t="s">
        <v>36</v>
      </c>
      <c r="C34" s="291">
        <v>63</v>
      </c>
      <c r="D34" s="292"/>
      <c r="E34" s="293"/>
      <c r="F34" s="26" t="s">
        <v>3</v>
      </c>
      <c r="G34" s="213">
        <v>0</v>
      </c>
      <c r="H34" s="73">
        <f t="shared" ref="H34:H55" si="1">G34*C34</f>
        <v>0</v>
      </c>
    </row>
    <row r="35" spans="1:8" ht="45" x14ac:dyDescent="0.3">
      <c r="A35" s="164" t="s">
        <v>660</v>
      </c>
      <c r="B35" s="158" t="s">
        <v>36</v>
      </c>
      <c r="C35" s="291">
        <v>68.75</v>
      </c>
      <c r="D35" s="292"/>
      <c r="E35" s="293"/>
      <c r="F35" s="26" t="s">
        <v>3</v>
      </c>
      <c r="G35" s="213">
        <v>0</v>
      </c>
      <c r="H35" s="73">
        <f t="shared" si="1"/>
        <v>0</v>
      </c>
    </row>
    <row r="36" spans="1:8" ht="45" x14ac:dyDescent="0.3">
      <c r="A36" s="164" t="s">
        <v>661</v>
      </c>
      <c r="B36" s="158" t="s">
        <v>36</v>
      </c>
      <c r="C36" s="291">
        <v>70.75</v>
      </c>
      <c r="D36" s="292"/>
      <c r="E36" s="293"/>
      <c r="F36" s="26" t="s">
        <v>3</v>
      </c>
      <c r="G36" s="213">
        <v>0</v>
      </c>
      <c r="H36" s="73">
        <f t="shared" si="1"/>
        <v>0</v>
      </c>
    </row>
    <row r="37" spans="1:8" ht="45" x14ac:dyDescent="0.3">
      <c r="A37" s="164" t="s">
        <v>662</v>
      </c>
      <c r="B37" s="158" t="s">
        <v>36</v>
      </c>
      <c r="C37" s="291">
        <v>83.5</v>
      </c>
      <c r="D37" s="292"/>
      <c r="E37" s="293"/>
      <c r="F37" s="26" t="s">
        <v>3</v>
      </c>
      <c r="G37" s="213">
        <v>0</v>
      </c>
      <c r="H37" s="73">
        <f t="shared" si="1"/>
        <v>0</v>
      </c>
    </row>
    <row r="38" spans="1:8" ht="45" x14ac:dyDescent="0.3">
      <c r="A38" s="164" t="s">
        <v>663</v>
      </c>
      <c r="B38" s="158" t="s">
        <v>36</v>
      </c>
      <c r="C38" s="291">
        <v>96.25</v>
      </c>
      <c r="D38" s="292"/>
      <c r="E38" s="293"/>
      <c r="F38" s="26" t="s">
        <v>3</v>
      </c>
      <c r="G38" s="213">
        <v>0</v>
      </c>
      <c r="H38" s="73">
        <f t="shared" si="1"/>
        <v>0</v>
      </c>
    </row>
    <row r="39" spans="1:8" ht="30" x14ac:dyDescent="0.3">
      <c r="A39" s="164" t="s">
        <v>601</v>
      </c>
      <c r="B39" s="158" t="s">
        <v>36</v>
      </c>
      <c r="C39" s="291">
        <v>104.5</v>
      </c>
      <c r="D39" s="292"/>
      <c r="E39" s="293"/>
      <c r="F39" s="26" t="s">
        <v>3</v>
      </c>
      <c r="G39" s="213">
        <v>0</v>
      </c>
      <c r="H39" s="73">
        <f t="shared" si="1"/>
        <v>0</v>
      </c>
    </row>
    <row r="40" spans="1:8" ht="45" x14ac:dyDescent="0.3">
      <c r="A40" s="164" t="s">
        <v>664</v>
      </c>
      <c r="B40" s="158" t="s">
        <v>36</v>
      </c>
      <c r="C40" s="291">
        <v>112.75</v>
      </c>
      <c r="D40" s="292"/>
      <c r="E40" s="293"/>
      <c r="F40" s="26" t="s">
        <v>3</v>
      </c>
      <c r="G40" s="213">
        <v>0</v>
      </c>
      <c r="H40" s="73">
        <f>G40*C40</f>
        <v>0</v>
      </c>
    </row>
    <row r="41" spans="1:8" ht="29.4" customHeight="1" x14ac:dyDescent="0.3">
      <c r="A41" s="164" t="s">
        <v>665</v>
      </c>
      <c r="B41" s="158" t="s">
        <v>36</v>
      </c>
      <c r="C41" s="291">
        <v>164.75</v>
      </c>
      <c r="D41" s="292"/>
      <c r="E41" s="293"/>
      <c r="F41" s="26" t="s">
        <v>3</v>
      </c>
      <c r="G41" s="213">
        <v>0</v>
      </c>
      <c r="H41" s="73">
        <f t="shared" si="1"/>
        <v>0</v>
      </c>
    </row>
    <row r="42" spans="1:8" ht="29.4" customHeight="1" x14ac:dyDescent="0.3">
      <c r="A42" s="164" t="s">
        <v>666</v>
      </c>
      <c r="B42" s="158" t="s">
        <v>36</v>
      </c>
      <c r="C42" s="291">
        <v>187.75</v>
      </c>
      <c r="D42" s="292"/>
      <c r="E42" s="293"/>
      <c r="F42" s="26" t="s">
        <v>3</v>
      </c>
      <c r="G42" s="213">
        <v>0</v>
      </c>
      <c r="H42" s="73">
        <f t="shared" si="1"/>
        <v>0</v>
      </c>
    </row>
    <row r="43" spans="1:8" ht="45" x14ac:dyDescent="0.3">
      <c r="A43" s="164" t="s">
        <v>667</v>
      </c>
      <c r="B43" s="158" t="s">
        <v>36</v>
      </c>
      <c r="C43" s="291">
        <v>210.5</v>
      </c>
      <c r="D43" s="292"/>
      <c r="E43" s="293"/>
      <c r="F43" s="26" t="s">
        <v>3</v>
      </c>
      <c r="G43" s="213">
        <v>0</v>
      </c>
      <c r="H43" s="73">
        <f t="shared" si="1"/>
        <v>0</v>
      </c>
    </row>
    <row r="44" spans="1:8" ht="30" customHeight="1" x14ac:dyDescent="0.3">
      <c r="A44" s="164" t="s">
        <v>668</v>
      </c>
      <c r="B44" s="158" t="s">
        <v>36</v>
      </c>
      <c r="C44" s="291">
        <v>265.5</v>
      </c>
      <c r="D44" s="292"/>
      <c r="E44" s="293"/>
      <c r="F44" s="26" t="s">
        <v>3</v>
      </c>
      <c r="G44" s="213">
        <v>0</v>
      </c>
      <c r="H44" s="73">
        <f t="shared" si="1"/>
        <v>0</v>
      </c>
    </row>
    <row r="45" spans="1:8" ht="45" x14ac:dyDescent="0.3">
      <c r="A45" s="164" t="s">
        <v>669</v>
      </c>
      <c r="B45" s="158" t="s">
        <v>36</v>
      </c>
      <c r="C45" s="291">
        <v>289</v>
      </c>
      <c r="D45" s="292"/>
      <c r="E45" s="293"/>
      <c r="F45" s="26" t="s">
        <v>3</v>
      </c>
      <c r="G45" s="213">
        <v>0</v>
      </c>
      <c r="H45" s="73">
        <f t="shared" si="1"/>
        <v>0</v>
      </c>
    </row>
    <row r="46" spans="1:8" ht="45" x14ac:dyDescent="0.3">
      <c r="A46" s="164" t="s">
        <v>670</v>
      </c>
      <c r="B46" s="158" t="s">
        <v>36</v>
      </c>
      <c r="C46" s="291">
        <v>314</v>
      </c>
      <c r="D46" s="292"/>
      <c r="E46" s="293"/>
      <c r="F46" s="26" t="s">
        <v>3</v>
      </c>
      <c r="G46" s="213">
        <v>0</v>
      </c>
      <c r="H46" s="73">
        <f t="shared" si="1"/>
        <v>0</v>
      </c>
    </row>
    <row r="47" spans="1:8" ht="45" x14ac:dyDescent="0.3">
      <c r="A47" s="164" t="s">
        <v>671</v>
      </c>
      <c r="B47" s="158" t="s">
        <v>36</v>
      </c>
      <c r="C47" s="291">
        <v>341</v>
      </c>
      <c r="D47" s="292"/>
      <c r="E47" s="293"/>
      <c r="F47" s="26" t="s">
        <v>3</v>
      </c>
      <c r="G47" s="213">
        <v>0</v>
      </c>
      <c r="H47" s="73">
        <f t="shared" si="1"/>
        <v>0</v>
      </c>
    </row>
    <row r="48" spans="1:8" ht="45" x14ac:dyDescent="0.3">
      <c r="A48" s="172" t="s">
        <v>355</v>
      </c>
      <c r="B48" s="153" t="s">
        <v>36</v>
      </c>
      <c r="C48" s="285">
        <v>48.75</v>
      </c>
      <c r="D48" s="286"/>
      <c r="E48" s="288"/>
      <c r="F48" s="26" t="s">
        <v>3</v>
      </c>
      <c r="G48" s="213">
        <v>0</v>
      </c>
      <c r="H48" s="73">
        <f t="shared" si="1"/>
        <v>0</v>
      </c>
    </row>
    <row r="49" spans="1:8" ht="45" x14ac:dyDescent="0.3">
      <c r="A49" s="172" t="s">
        <v>356</v>
      </c>
      <c r="B49" s="153" t="s">
        <v>36</v>
      </c>
      <c r="C49" s="285">
        <v>50.5</v>
      </c>
      <c r="D49" s="286"/>
      <c r="E49" s="288"/>
      <c r="F49" s="26" t="s">
        <v>3</v>
      </c>
      <c r="G49" s="213">
        <v>0</v>
      </c>
      <c r="H49" s="73">
        <f t="shared" si="1"/>
        <v>0</v>
      </c>
    </row>
    <row r="50" spans="1:8" ht="45" x14ac:dyDescent="0.3">
      <c r="A50" s="172" t="s">
        <v>357</v>
      </c>
      <c r="B50" s="153" t="s">
        <v>36</v>
      </c>
      <c r="C50" s="285">
        <v>67.5</v>
      </c>
      <c r="D50" s="286"/>
      <c r="E50" s="288"/>
      <c r="F50" s="26" t="s">
        <v>3</v>
      </c>
      <c r="G50" s="213">
        <v>0</v>
      </c>
      <c r="H50" s="73">
        <f t="shared" si="1"/>
        <v>0</v>
      </c>
    </row>
    <row r="51" spans="1:8" ht="45" x14ac:dyDescent="0.3">
      <c r="A51" s="172" t="s">
        <v>402</v>
      </c>
      <c r="B51" s="153" t="s">
        <v>36</v>
      </c>
      <c r="C51" s="285">
        <v>77</v>
      </c>
      <c r="D51" s="286"/>
      <c r="E51" s="288"/>
      <c r="F51" s="26" t="s">
        <v>3</v>
      </c>
      <c r="G51" s="213">
        <v>0</v>
      </c>
      <c r="H51" s="73">
        <f t="shared" si="1"/>
        <v>0</v>
      </c>
    </row>
    <row r="52" spans="1:8" ht="45" x14ac:dyDescent="0.3">
      <c r="A52" s="172" t="s">
        <v>358</v>
      </c>
      <c r="B52" s="153" t="s">
        <v>36</v>
      </c>
      <c r="C52" s="285">
        <v>83</v>
      </c>
      <c r="D52" s="286"/>
      <c r="E52" s="288"/>
      <c r="F52" s="26" t="s">
        <v>3</v>
      </c>
      <c r="G52" s="213">
        <v>0</v>
      </c>
      <c r="H52" s="73">
        <f t="shared" si="1"/>
        <v>0</v>
      </c>
    </row>
    <row r="53" spans="1:8" ht="26.4" customHeight="1" x14ac:dyDescent="0.3">
      <c r="A53" s="172" t="s">
        <v>359</v>
      </c>
      <c r="B53" s="153" t="s">
        <v>36</v>
      </c>
      <c r="C53" s="285">
        <v>68.75</v>
      </c>
      <c r="D53" s="286"/>
      <c r="E53" s="288"/>
      <c r="F53" s="26" t="s">
        <v>3</v>
      </c>
      <c r="G53" s="213">
        <v>0</v>
      </c>
      <c r="H53" s="73">
        <f t="shared" si="1"/>
        <v>0</v>
      </c>
    </row>
    <row r="54" spans="1:8" ht="45" x14ac:dyDescent="0.3">
      <c r="A54" s="172" t="s">
        <v>360</v>
      </c>
      <c r="B54" s="153" t="s">
        <v>36</v>
      </c>
      <c r="C54" s="285">
        <v>88.75</v>
      </c>
      <c r="D54" s="286"/>
      <c r="E54" s="288"/>
      <c r="F54" s="26" t="s">
        <v>3</v>
      </c>
      <c r="G54" s="213">
        <v>0</v>
      </c>
      <c r="H54" s="73">
        <f t="shared" si="1"/>
        <v>0</v>
      </c>
    </row>
    <row r="55" spans="1:8" ht="45" x14ac:dyDescent="0.3">
      <c r="A55" s="172" t="s">
        <v>361</v>
      </c>
      <c r="B55" s="153" t="s">
        <v>36</v>
      </c>
      <c r="C55" s="289">
        <v>79</v>
      </c>
      <c r="D55" s="242"/>
      <c r="E55" s="243"/>
      <c r="F55" s="26" t="s">
        <v>3</v>
      </c>
      <c r="G55" s="213">
        <v>0</v>
      </c>
      <c r="H55" s="73">
        <f t="shared" si="1"/>
        <v>0</v>
      </c>
    </row>
    <row r="56" spans="1:8" ht="45" x14ac:dyDescent="0.3">
      <c r="A56" s="172" t="s">
        <v>364</v>
      </c>
      <c r="B56" s="153" t="s">
        <v>36</v>
      </c>
      <c r="C56" s="290">
        <v>104.75</v>
      </c>
      <c r="D56" s="239"/>
      <c r="E56" s="240"/>
      <c r="F56" s="26" t="s">
        <v>3</v>
      </c>
      <c r="G56" s="213">
        <v>0</v>
      </c>
      <c r="H56" s="73">
        <f t="shared" ref="H56:H88" si="2">G56*C56</f>
        <v>0</v>
      </c>
    </row>
    <row r="57" spans="1:8" ht="45" x14ac:dyDescent="0.3">
      <c r="A57" s="172" t="s">
        <v>362</v>
      </c>
      <c r="B57" s="153" t="s">
        <v>36</v>
      </c>
      <c r="C57" s="285">
        <v>111</v>
      </c>
      <c r="D57" s="286"/>
      <c r="E57" s="288"/>
      <c r="F57" s="26" t="s">
        <v>3</v>
      </c>
      <c r="G57" s="213">
        <v>0</v>
      </c>
      <c r="H57" s="73">
        <f t="shared" si="2"/>
        <v>0</v>
      </c>
    </row>
    <row r="58" spans="1:8" ht="45" x14ac:dyDescent="0.3">
      <c r="A58" s="172" t="s">
        <v>602</v>
      </c>
      <c r="B58" s="153" t="s">
        <v>36</v>
      </c>
      <c r="C58" s="285">
        <v>125.25</v>
      </c>
      <c r="D58" s="286"/>
      <c r="E58" s="288"/>
      <c r="F58" s="26" t="s">
        <v>3</v>
      </c>
      <c r="G58" s="213">
        <v>0</v>
      </c>
      <c r="H58" s="73">
        <f t="shared" si="2"/>
        <v>0</v>
      </c>
    </row>
    <row r="59" spans="1:8" ht="45" x14ac:dyDescent="0.3">
      <c r="A59" s="172" t="s">
        <v>363</v>
      </c>
      <c r="B59" s="153" t="s">
        <v>36</v>
      </c>
      <c r="C59" s="285">
        <v>139.5</v>
      </c>
      <c r="D59" s="286"/>
      <c r="E59" s="288"/>
      <c r="F59" s="26" t="s">
        <v>3</v>
      </c>
      <c r="G59" s="213">
        <v>0</v>
      </c>
      <c r="H59" s="73">
        <f t="shared" si="2"/>
        <v>0</v>
      </c>
    </row>
    <row r="60" spans="1:8" ht="45" x14ac:dyDescent="0.3">
      <c r="A60" s="172" t="s">
        <v>603</v>
      </c>
      <c r="B60" s="153" t="s">
        <v>36</v>
      </c>
      <c r="C60" s="285">
        <v>172</v>
      </c>
      <c r="D60" s="286"/>
      <c r="E60" s="288"/>
      <c r="F60" s="26" t="s">
        <v>3</v>
      </c>
      <c r="G60" s="213">
        <v>0</v>
      </c>
      <c r="H60" s="73">
        <f t="shared" si="2"/>
        <v>0</v>
      </c>
    </row>
    <row r="61" spans="1:8" ht="45" x14ac:dyDescent="0.3">
      <c r="A61" s="172" t="s">
        <v>365</v>
      </c>
      <c r="B61" s="153" t="s">
        <v>36</v>
      </c>
      <c r="C61" s="285">
        <v>204.25</v>
      </c>
      <c r="D61" s="286"/>
      <c r="E61" s="288"/>
      <c r="F61" s="26" t="s">
        <v>3</v>
      </c>
      <c r="G61" s="213">
        <v>0</v>
      </c>
      <c r="H61" s="73">
        <f t="shared" si="2"/>
        <v>0</v>
      </c>
    </row>
    <row r="62" spans="1:8" ht="45" x14ac:dyDescent="0.3">
      <c r="A62" s="172" t="s">
        <v>604</v>
      </c>
      <c r="B62" s="153" t="s">
        <v>36</v>
      </c>
      <c r="C62" s="285">
        <v>223.5</v>
      </c>
      <c r="D62" s="286"/>
      <c r="E62" s="288"/>
      <c r="F62" s="26" t="s">
        <v>3</v>
      </c>
      <c r="G62" s="213">
        <v>0</v>
      </c>
      <c r="H62" s="73">
        <f t="shared" si="2"/>
        <v>0</v>
      </c>
    </row>
    <row r="63" spans="1:8" ht="45" x14ac:dyDescent="0.3">
      <c r="A63" s="172" t="s">
        <v>366</v>
      </c>
      <c r="B63" s="153" t="s">
        <v>36</v>
      </c>
      <c r="C63" s="285">
        <v>242.5</v>
      </c>
      <c r="D63" s="286"/>
      <c r="E63" s="288"/>
      <c r="F63" s="26" t="s">
        <v>3</v>
      </c>
      <c r="G63" s="213">
        <v>0</v>
      </c>
      <c r="H63" s="73">
        <f t="shared" si="2"/>
        <v>0</v>
      </c>
    </row>
    <row r="64" spans="1:8" ht="45" x14ac:dyDescent="0.3">
      <c r="A64" s="172" t="s">
        <v>239</v>
      </c>
      <c r="B64" s="153" t="s">
        <v>36</v>
      </c>
      <c r="C64" s="285">
        <v>5.75</v>
      </c>
      <c r="D64" s="286"/>
      <c r="E64" s="288"/>
      <c r="F64" s="26" t="s">
        <v>3</v>
      </c>
      <c r="G64" s="213">
        <v>0</v>
      </c>
      <c r="H64" s="73">
        <f t="shared" si="2"/>
        <v>0</v>
      </c>
    </row>
    <row r="65" spans="1:8" ht="45" x14ac:dyDescent="0.3">
      <c r="A65" s="172" t="s">
        <v>238</v>
      </c>
      <c r="B65" s="153" t="s">
        <v>36</v>
      </c>
      <c r="C65" s="285">
        <v>8.75</v>
      </c>
      <c r="D65" s="286"/>
      <c r="E65" s="288"/>
      <c r="F65" s="26" t="s">
        <v>3</v>
      </c>
      <c r="G65" s="213">
        <v>0</v>
      </c>
      <c r="H65" s="73">
        <f t="shared" si="2"/>
        <v>0</v>
      </c>
    </row>
    <row r="66" spans="1:8" ht="45" x14ac:dyDescent="0.3">
      <c r="A66" s="172" t="s">
        <v>237</v>
      </c>
      <c r="B66" s="153" t="s">
        <v>36</v>
      </c>
      <c r="C66" s="285">
        <v>14</v>
      </c>
      <c r="D66" s="286"/>
      <c r="E66" s="288"/>
      <c r="F66" s="26" t="s">
        <v>3</v>
      </c>
      <c r="G66" s="213">
        <v>0</v>
      </c>
      <c r="H66" s="73">
        <f t="shared" si="2"/>
        <v>0</v>
      </c>
    </row>
    <row r="67" spans="1:8" ht="45" x14ac:dyDescent="0.3">
      <c r="A67" s="172" t="s">
        <v>236</v>
      </c>
      <c r="B67" s="153" t="s">
        <v>36</v>
      </c>
      <c r="C67" s="289">
        <v>17.75</v>
      </c>
      <c r="D67" s="242"/>
      <c r="E67" s="243"/>
      <c r="F67" s="26" t="s">
        <v>3</v>
      </c>
      <c r="G67" s="213">
        <v>0</v>
      </c>
      <c r="H67" s="73">
        <f t="shared" si="2"/>
        <v>0</v>
      </c>
    </row>
    <row r="68" spans="1:8" ht="45" x14ac:dyDescent="0.3">
      <c r="A68" s="172" t="s">
        <v>235</v>
      </c>
      <c r="B68" s="153" t="s">
        <v>36</v>
      </c>
      <c r="C68" s="290">
        <v>23.25</v>
      </c>
      <c r="D68" s="239"/>
      <c r="E68" s="240"/>
      <c r="F68" s="26" t="s">
        <v>3</v>
      </c>
      <c r="G68" s="213">
        <v>0</v>
      </c>
      <c r="H68" s="73">
        <f t="shared" si="2"/>
        <v>0</v>
      </c>
    </row>
    <row r="69" spans="1:8" ht="45" x14ac:dyDescent="0.3">
      <c r="A69" s="172" t="s">
        <v>234</v>
      </c>
      <c r="B69" s="153" t="s">
        <v>36</v>
      </c>
      <c r="C69" s="285">
        <v>27.25</v>
      </c>
      <c r="D69" s="286"/>
      <c r="E69" s="288"/>
      <c r="F69" s="26" t="s">
        <v>3</v>
      </c>
      <c r="G69" s="213">
        <v>0</v>
      </c>
      <c r="H69" s="73">
        <f t="shared" si="2"/>
        <v>0</v>
      </c>
    </row>
    <row r="70" spans="1:8" ht="45" x14ac:dyDescent="0.3">
      <c r="A70" s="172" t="s">
        <v>233</v>
      </c>
      <c r="B70" s="153" t="s">
        <v>36</v>
      </c>
      <c r="C70" s="285">
        <v>40.5</v>
      </c>
      <c r="D70" s="286"/>
      <c r="E70" s="288"/>
      <c r="F70" s="26" t="s">
        <v>3</v>
      </c>
      <c r="G70" s="213">
        <v>0</v>
      </c>
      <c r="H70" s="73">
        <f t="shared" si="2"/>
        <v>0</v>
      </c>
    </row>
    <row r="71" spans="1:8" ht="45" x14ac:dyDescent="0.3">
      <c r="A71" s="172" t="s">
        <v>232</v>
      </c>
      <c r="B71" s="153" t="s">
        <v>36</v>
      </c>
      <c r="C71" s="285">
        <v>63</v>
      </c>
      <c r="D71" s="286"/>
      <c r="E71" s="288"/>
      <c r="F71" s="26" t="s">
        <v>3</v>
      </c>
      <c r="G71" s="213">
        <v>0</v>
      </c>
      <c r="H71" s="73">
        <f t="shared" si="2"/>
        <v>0</v>
      </c>
    </row>
    <row r="72" spans="1:8" ht="45" x14ac:dyDescent="0.3">
      <c r="A72" s="172" t="s">
        <v>231</v>
      </c>
      <c r="B72" s="153" t="s">
        <v>36</v>
      </c>
      <c r="C72" s="285">
        <v>84</v>
      </c>
      <c r="D72" s="286"/>
      <c r="E72" s="288"/>
      <c r="F72" s="26" t="s">
        <v>3</v>
      </c>
      <c r="G72" s="213">
        <v>0</v>
      </c>
      <c r="H72" s="73">
        <f t="shared" si="2"/>
        <v>0</v>
      </c>
    </row>
    <row r="73" spans="1:8" ht="45" x14ac:dyDescent="0.3">
      <c r="A73" s="172" t="s">
        <v>605</v>
      </c>
      <c r="B73" s="153" t="s">
        <v>36</v>
      </c>
      <c r="C73" s="285">
        <v>138.5</v>
      </c>
      <c r="D73" s="286"/>
      <c r="E73" s="288"/>
      <c r="F73" s="26" t="s">
        <v>3</v>
      </c>
      <c r="G73" s="213">
        <v>0</v>
      </c>
      <c r="H73" s="73">
        <f t="shared" si="2"/>
        <v>0</v>
      </c>
    </row>
    <row r="74" spans="1:8" ht="45" x14ac:dyDescent="0.3">
      <c r="A74" s="172" t="s">
        <v>367</v>
      </c>
      <c r="B74" s="153" t="s">
        <v>36</v>
      </c>
      <c r="C74" s="285">
        <v>153.5</v>
      </c>
      <c r="D74" s="286"/>
      <c r="E74" s="288"/>
      <c r="F74" s="26" t="s">
        <v>3</v>
      </c>
      <c r="G74" s="213">
        <v>0</v>
      </c>
      <c r="H74" s="73">
        <f t="shared" si="2"/>
        <v>0</v>
      </c>
    </row>
    <row r="75" spans="1:8" ht="45" x14ac:dyDescent="0.3">
      <c r="A75" s="172" t="s">
        <v>606</v>
      </c>
      <c r="B75" s="153" t="s">
        <v>36</v>
      </c>
      <c r="C75" s="285">
        <v>205.25</v>
      </c>
      <c r="D75" s="286"/>
      <c r="E75" s="288"/>
      <c r="F75" s="26" t="s">
        <v>3</v>
      </c>
      <c r="G75" s="213">
        <v>0</v>
      </c>
      <c r="H75" s="73">
        <f t="shared" si="2"/>
        <v>0</v>
      </c>
    </row>
    <row r="76" spans="1:8" ht="45" x14ac:dyDescent="0.3">
      <c r="A76" s="172" t="s">
        <v>607</v>
      </c>
      <c r="B76" s="153" t="s">
        <v>36</v>
      </c>
      <c r="C76" s="289">
        <v>257</v>
      </c>
      <c r="D76" s="242"/>
      <c r="E76" s="243"/>
      <c r="F76" s="26" t="s">
        <v>3</v>
      </c>
      <c r="G76" s="213">
        <v>0</v>
      </c>
      <c r="H76" s="73">
        <f t="shared" si="2"/>
        <v>0</v>
      </c>
    </row>
    <row r="77" spans="1:8" ht="15" x14ac:dyDescent="0.3">
      <c r="A77" s="173" t="s">
        <v>230</v>
      </c>
      <c r="B77" s="156" t="s">
        <v>6</v>
      </c>
      <c r="C77" s="290">
        <v>216.25</v>
      </c>
      <c r="D77" s="239"/>
      <c r="E77" s="240"/>
      <c r="F77" s="26" t="s">
        <v>3</v>
      </c>
      <c r="G77" s="213">
        <v>0</v>
      </c>
      <c r="H77" s="73">
        <f t="shared" si="2"/>
        <v>0</v>
      </c>
    </row>
    <row r="78" spans="1:8" ht="15" x14ac:dyDescent="0.3">
      <c r="A78" s="173" t="s">
        <v>229</v>
      </c>
      <c r="B78" s="156" t="s">
        <v>6</v>
      </c>
      <c r="C78" s="285">
        <v>304</v>
      </c>
      <c r="D78" s="286"/>
      <c r="E78" s="288"/>
      <c r="F78" s="26" t="s">
        <v>3</v>
      </c>
      <c r="G78" s="213">
        <v>0</v>
      </c>
      <c r="H78" s="73">
        <f t="shared" si="2"/>
        <v>0</v>
      </c>
    </row>
    <row r="79" spans="1:8" ht="15" x14ac:dyDescent="0.3">
      <c r="A79" s="173" t="s">
        <v>228</v>
      </c>
      <c r="B79" s="156" t="s">
        <v>6</v>
      </c>
      <c r="C79" s="285">
        <v>404</v>
      </c>
      <c r="D79" s="286"/>
      <c r="E79" s="288"/>
      <c r="F79" s="26" t="s">
        <v>3</v>
      </c>
      <c r="G79" s="213">
        <v>0</v>
      </c>
      <c r="H79" s="73">
        <f t="shared" si="2"/>
        <v>0</v>
      </c>
    </row>
    <row r="80" spans="1:8" ht="15" x14ac:dyDescent="0.3">
      <c r="A80" s="173" t="s">
        <v>227</v>
      </c>
      <c r="B80" s="156" t="s">
        <v>6</v>
      </c>
      <c r="C80" s="285">
        <v>69</v>
      </c>
      <c r="D80" s="286"/>
      <c r="E80" s="288"/>
      <c r="F80" s="26" t="s">
        <v>3</v>
      </c>
      <c r="G80" s="213">
        <v>0</v>
      </c>
      <c r="H80" s="73">
        <f t="shared" si="2"/>
        <v>0</v>
      </c>
    </row>
    <row r="81" spans="1:8" ht="15" x14ac:dyDescent="0.3">
      <c r="A81" s="173" t="s">
        <v>226</v>
      </c>
      <c r="B81" s="156" t="s">
        <v>6</v>
      </c>
      <c r="C81" s="285">
        <v>96.5</v>
      </c>
      <c r="D81" s="286"/>
      <c r="E81" s="288"/>
      <c r="F81" s="26" t="s">
        <v>3</v>
      </c>
      <c r="G81" s="213">
        <v>0</v>
      </c>
      <c r="H81" s="73">
        <f t="shared" si="2"/>
        <v>0</v>
      </c>
    </row>
    <row r="82" spans="1:8" ht="15" x14ac:dyDescent="0.3">
      <c r="A82" s="173" t="s">
        <v>225</v>
      </c>
      <c r="B82" s="156" t="s">
        <v>6</v>
      </c>
      <c r="C82" s="285">
        <v>220.5</v>
      </c>
      <c r="D82" s="286"/>
      <c r="E82" s="288"/>
      <c r="F82" s="26" t="s">
        <v>3</v>
      </c>
      <c r="G82" s="213">
        <v>0</v>
      </c>
      <c r="H82" s="73">
        <f t="shared" si="2"/>
        <v>0</v>
      </c>
    </row>
    <row r="83" spans="1:8" ht="60" x14ac:dyDescent="0.3">
      <c r="A83" s="174" t="s">
        <v>368</v>
      </c>
      <c r="B83" s="156" t="s">
        <v>36</v>
      </c>
      <c r="C83" s="285">
        <v>8</v>
      </c>
      <c r="D83" s="286"/>
      <c r="E83" s="288"/>
      <c r="F83" s="26" t="s">
        <v>3</v>
      </c>
      <c r="G83" s="213">
        <v>0</v>
      </c>
      <c r="H83" s="73">
        <f t="shared" si="2"/>
        <v>0</v>
      </c>
    </row>
    <row r="84" spans="1:8" ht="60" x14ac:dyDescent="0.3">
      <c r="A84" s="174" t="s">
        <v>369</v>
      </c>
      <c r="B84" s="156" t="s">
        <v>36</v>
      </c>
      <c r="C84" s="285">
        <v>19.25</v>
      </c>
      <c r="D84" s="286"/>
      <c r="E84" s="288"/>
      <c r="F84" s="26" t="s">
        <v>3</v>
      </c>
      <c r="G84" s="213">
        <v>0</v>
      </c>
      <c r="H84" s="73">
        <f t="shared" si="2"/>
        <v>0</v>
      </c>
    </row>
    <row r="85" spans="1:8" ht="60" x14ac:dyDescent="0.3">
      <c r="A85" s="174" t="s">
        <v>370</v>
      </c>
      <c r="B85" s="156" t="s">
        <v>36</v>
      </c>
      <c r="C85" s="285">
        <v>6.5</v>
      </c>
      <c r="D85" s="286"/>
      <c r="E85" s="288"/>
      <c r="F85" s="26" t="s">
        <v>3</v>
      </c>
      <c r="G85" s="213">
        <v>0</v>
      </c>
      <c r="H85" s="73">
        <f t="shared" si="2"/>
        <v>0</v>
      </c>
    </row>
    <row r="86" spans="1:8" ht="30" x14ac:dyDescent="0.3">
      <c r="A86" s="172" t="s">
        <v>401</v>
      </c>
      <c r="B86" s="153" t="s">
        <v>36</v>
      </c>
      <c r="C86" s="285">
        <v>4.25</v>
      </c>
      <c r="D86" s="286"/>
      <c r="E86" s="288"/>
      <c r="F86" s="26" t="s">
        <v>3</v>
      </c>
      <c r="G86" s="213">
        <v>0</v>
      </c>
      <c r="H86" s="73">
        <f t="shared" si="2"/>
        <v>0</v>
      </c>
    </row>
    <row r="87" spans="1:8" ht="30" x14ac:dyDescent="0.3">
      <c r="A87" s="172" t="s">
        <v>400</v>
      </c>
      <c r="B87" s="153" t="s">
        <v>36</v>
      </c>
      <c r="C87" s="285">
        <v>9</v>
      </c>
      <c r="D87" s="286"/>
      <c r="E87" s="288"/>
      <c r="F87" s="26" t="s">
        <v>3</v>
      </c>
      <c r="G87" s="213">
        <v>0</v>
      </c>
      <c r="H87" s="73">
        <f t="shared" si="2"/>
        <v>0</v>
      </c>
    </row>
    <row r="88" spans="1:8" ht="30" x14ac:dyDescent="0.3">
      <c r="A88" s="172" t="s">
        <v>399</v>
      </c>
      <c r="B88" s="153" t="s">
        <v>36</v>
      </c>
      <c r="C88" s="285">
        <v>12</v>
      </c>
      <c r="D88" s="286"/>
      <c r="E88" s="288"/>
      <c r="F88" s="26" t="s">
        <v>3</v>
      </c>
      <c r="G88" s="213">
        <v>0</v>
      </c>
      <c r="H88" s="73">
        <f t="shared" si="2"/>
        <v>0</v>
      </c>
    </row>
    <row r="89" spans="1:8" ht="30" x14ac:dyDescent="0.3">
      <c r="A89" s="172" t="s">
        <v>398</v>
      </c>
      <c r="B89" s="153" t="s">
        <v>36</v>
      </c>
      <c r="C89" s="285">
        <v>14</v>
      </c>
      <c r="D89" s="286"/>
      <c r="E89" s="288"/>
      <c r="F89" s="26" t="s">
        <v>3</v>
      </c>
      <c r="G89" s="213">
        <v>0</v>
      </c>
      <c r="H89" s="73">
        <f t="shared" ref="H89:H142" si="3">G89*C89</f>
        <v>0</v>
      </c>
    </row>
    <row r="90" spans="1:8" ht="30" x14ac:dyDescent="0.3">
      <c r="A90" s="172" t="s">
        <v>397</v>
      </c>
      <c r="B90" s="153" t="s">
        <v>36</v>
      </c>
      <c r="C90" s="289">
        <v>11.5</v>
      </c>
      <c r="D90" s="242"/>
      <c r="E90" s="243"/>
      <c r="F90" s="26" t="s">
        <v>3</v>
      </c>
      <c r="G90" s="213">
        <v>0</v>
      </c>
      <c r="H90" s="73">
        <f t="shared" si="3"/>
        <v>0</v>
      </c>
    </row>
    <row r="91" spans="1:8" ht="30" x14ac:dyDescent="0.3">
      <c r="A91" s="172" t="s">
        <v>396</v>
      </c>
      <c r="B91" s="153" t="s">
        <v>36</v>
      </c>
      <c r="C91" s="290">
        <v>19.25</v>
      </c>
      <c r="D91" s="239"/>
      <c r="E91" s="240"/>
      <c r="F91" s="26" t="s">
        <v>3</v>
      </c>
      <c r="G91" s="213">
        <v>0</v>
      </c>
      <c r="H91" s="73">
        <f t="shared" si="3"/>
        <v>0</v>
      </c>
    </row>
    <row r="92" spans="1:8" ht="40.200000000000003" customHeight="1" x14ac:dyDescent="0.3">
      <c r="A92" s="172" t="s">
        <v>395</v>
      </c>
      <c r="B92" s="153" t="s">
        <v>36</v>
      </c>
      <c r="C92" s="285">
        <v>20.5</v>
      </c>
      <c r="D92" s="286"/>
      <c r="E92" s="288"/>
      <c r="F92" s="26" t="s">
        <v>3</v>
      </c>
      <c r="G92" s="213">
        <v>0</v>
      </c>
      <c r="H92" s="73">
        <f t="shared" si="3"/>
        <v>0</v>
      </c>
    </row>
    <row r="93" spans="1:8" ht="37.200000000000003" customHeight="1" x14ac:dyDescent="0.3">
      <c r="A93" s="172" t="s">
        <v>394</v>
      </c>
      <c r="B93" s="153" t="s">
        <v>36</v>
      </c>
      <c r="C93" s="285">
        <v>23</v>
      </c>
      <c r="D93" s="286"/>
      <c r="E93" s="288"/>
      <c r="F93" s="26" t="s">
        <v>3</v>
      </c>
      <c r="G93" s="213">
        <v>0</v>
      </c>
      <c r="H93" s="73">
        <f t="shared" si="3"/>
        <v>0</v>
      </c>
    </row>
    <row r="94" spans="1:8" ht="30" x14ac:dyDescent="0.3">
      <c r="A94" s="172" t="s">
        <v>393</v>
      </c>
      <c r="B94" s="153" t="s">
        <v>36</v>
      </c>
      <c r="C94" s="285">
        <v>25.25</v>
      </c>
      <c r="D94" s="286"/>
      <c r="E94" s="288"/>
      <c r="F94" s="26" t="s">
        <v>3</v>
      </c>
      <c r="G94" s="213">
        <v>0</v>
      </c>
      <c r="H94" s="73">
        <f t="shared" si="3"/>
        <v>0</v>
      </c>
    </row>
    <row r="95" spans="1:8" ht="30" x14ac:dyDescent="0.3">
      <c r="A95" s="172" t="s">
        <v>392</v>
      </c>
      <c r="B95" s="153" t="s">
        <v>36</v>
      </c>
      <c r="C95" s="285">
        <v>28.75</v>
      </c>
      <c r="D95" s="286"/>
      <c r="E95" s="288"/>
      <c r="F95" s="26" t="s">
        <v>3</v>
      </c>
      <c r="G95" s="213">
        <v>0</v>
      </c>
      <c r="H95" s="73">
        <f t="shared" si="3"/>
        <v>0</v>
      </c>
    </row>
    <row r="96" spans="1:8" ht="30" x14ac:dyDescent="0.3">
      <c r="A96" s="172" t="s">
        <v>224</v>
      </c>
      <c r="B96" s="153" t="s">
        <v>6</v>
      </c>
      <c r="C96" s="285">
        <v>38.75</v>
      </c>
      <c r="D96" s="286"/>
      <c r="E96" s="288"/>
      <c r="F96" s="26" t="s">
        <v>3</v>
      </c>
      <c r="G96" s="213">
        <v>0</v>
      </c>
      <c r="H96" s="73">
        <f t="shared" si="3"/>
        <v>0</v>
      </c>
    </row>
    <row r="97" spans="1:8" ht="30" x14ac:dyDescent="0.3">
      <c r="A97" s="172" t="s">
        <v>391</v>
      </c>
      <c r="B97" s="153" t="s">
        <v>36</v>
      </c>
      <c r="C97" s="285">
        <v>4</v>
      </c>
      <c r="D97" s="286"/>
      <c r="E97" s="288"/>
      <c r="F97" s="26" t="s">
        <v>3</v>
      </c>
      <c r="G97" s="213">
        <v>0</v>
      </c>
      <c r="H97" s="73">
        <f t="shared" si="3"/>
        <v>0</v>
      </c>
    </row>
    <row r="98" spans="1:8" ht="45" x14ac:dyDescent="0.3">
      <c r="A98" s="172" t="s">
        <v>223</v>
      </c>
      <c r="B98" s="153" t="s">
        <v>36</v>
      </c>
      <c r="C98" s="285">
        <v>66.25</v>
      </c>
      <c r="D98" s="286"/>
      <c r="E98" s="288"/>
      <c r="F98" s="26" t="s">
        <v>3</v>
      </c>
      <c r="G98" s="213">
        <v>0</v>
      </c>
      <c r="H98" s="73">
        <f t="shared" si="3"/>
        <v>0</v>
      </c>
    </row>
    <row r="99" spans="1:8" ht="45" x14ac:dyDescent="0.3">
      <c r="A99" s="172" t="s">
        <v>390</v>
      </c>
      <c r="B99" s="153" t="s">
        <v>36</v>
      </c>
      <c r="C99" s="285">
        <v>72</v>
      </c>
      <c r="D99" s="286"/>
      <c r="E99" s="288"/>
      <c r="F99" s="26" t="s">
        <v>3</v>
      </c>
      <c r="G99" s="213">
        <v>0</v>
      </c>
      <c r="H99" s="73">
        <f t="shared" si="3"/>
        <v>0</v>
      </c>
    </row>
    <row r="100" spans="1:8" ht="45" x14ac:dyDescent="0.3">
      <c r="A100" s="172" t="s">
        <v>389</v>
      </c>
      <c r="B100" s="153" t="s">
        <v>36</v>
      </c>
      <c r="C100" s="285">
        <v>78</v>
      </c>
      <c r="D100" s="286"/>
      <c r="E100" s="288"/>
      <c r="F100" s="26" t="s">
        <v>3</v>
      </c>
      <c r="G100" s="213">
        <v>0</v>
      </c>
      <c r="H100" s="73">
        <f t="shared" si="3"/>
        <v>0</v>
      </c>
    </row>
    <row r="101" spans="1:8" ht="45" x14ac:dyDescent="0.3">
      <c r="A101" s="172" t="s">
        <v>388</v>
      </c>
      <c r="B101" s="153" t="s">
        <v>36</v>
      </c>
      <c r="C101" s="285">
        <v>84.5</v>
      </c>
      <c r="D101" s="286"/>
      <c r="E101" s="288"/>
      <c r="F101" s="26" t="s">
        <v>3</v>
      </c>
      <c r="G101" s="213">
        <v>0</v>
      </c>
      <c r="H101" s="73">
        <f t="shared" si="3"/>
        <v>0</v>
      </c>
    </row>
    <row r="102" spans="1:8" ht="45" x14ac:dyDescent="0.3">
      <c r="A102" s="172" t="s">
        <v>387</v>
      </c>
      <c r="B102" s="153" t="s">
        <v>36</v>
      </c>
      <c r="C102" s="285">
        <v>102</v>
      </c>
      <c r="D102" s="286"/>
      <c r="E102" s="288"/>
      <c r="F102" s="26" t="s">
        <v>3</v>
      </c>
      <c r="G102" s="213">
        <v>0</v>
      </c>
      <c r="H102" s="73">
        <f t="shared" si="3"/>
        <v>0</v>
      </c>
    </row>
    <row r="103" spans="1:8" ht="45" x14ac:dyDescent="0.3">
      <c r="A103" s="172" t="s">
        <v>386</v>
      </c>
      <c r="B103" s="153" t="s">
        <v>36</v>
      </c>
      <c r="C103" s="285">
        <v>164.75</v>
      </c>
      <c r="D103" s="286"/>
      <c r="E103" s="288"/>
      <c r="F103" s="26" t="s">
        <v>3</v>
      </c>
      <c r="G103" s="213">
        <v>0</v>
      </c>
      <c r="H103" s="73">
        <f t="shared" si="3"/>
        <v>0</v>
      </c>
    </row>
    <row r="104" spans="1:8" ht="45" x14ac:dyDescent="0.3">
      <c r="A104" s="172" t="s">
        <v>385</v>
      </c>
      <c r="B104" s="153" t="s">
        <v>36</v>
      </c>
      <c r="C104" s="289">
        <v>226.25</v>
      </c>
      <c r="D104" s="242"/>
      <c r="E104" s="243"/>
      <c r="F104" s="26" t="s">
        <v>3</v>
      </c>
      <c r="G104" s="213">
        <v>0</v>
      </c>
      <c r="H104" s="73">
        <f t="shared" si="3"/>
        <v>0</v>
      </c>
    </row>
    <row r="105" spans="1:8" ht="45" x14ac:dyDescent="0.3">
      <c r="A105" s="172" t="s">
        <v>608</v>
      </c>
      <c r="B105" s="153" t="s">
        <v>36</v>
      </c>
      <c r="C105" s="290">
        <v>286.75</v>
      </c>
      <c r="D105" s="239"/>
      <c r="E105" s="240"/>
      <c r="F105" s="26" t="s">
        <v>3</v>
      </c>
      <c r="G105" s="213">
        <v>0</v>
      </c>
      <c r="H105" s="73">
        <f t="shared" si="3"/>
        <v>0</v>
      </c>
    </row>
    <row r="106" spans="1:8" ht="45" x14ac:dyDescent="0.3">
      <c r="A106" s="172" t="s">
        <v>384</v>
      </c>
      <c r="B106" s="153" t="s">
        <v>36</v>
      </c>
      <c r="C106" s="285">
        <v>347.5</v>
      </c>
      <c r="D106" s="286"/>
      <c r="E106" s="288"/>
      <c r="F106" s="26" t="s">
        <v>3</v>
      </c>
      <c r="G106" s="213">
        <v>0</v>
      </c>
      <c r="H106" s="73">
        <f t="shared" si="3"/>
        <v>0</v>
      </c>
    </row>
    <row r="107" spans="1:8" ht="45" x14ac:dyDescent="0.3">
      <c r="A107" s="172" t="s">
        <v>609</v>
      </c>
      <c r="B107" s="153" t="s">
        <v>36</v>
      </c>
      <c r="C107" s="285">
        <v>403</v>
      </c>
      <c r="D107" s="286"/>
      <c r="E107" s="288"/>
      <c r="F107" s="26" t="s">
        <v>3</v>
      </c>
      <c r="G107" s="213">
        <v>0</v>
      </c>
      <c r="H107" s="73">
        <f t="shared" si="3"/>
        <v>0</v>
      </c>
    </row>
    <row r="108" spans="1:8" ht="45" x14ac:dyDescent="0.3">
      <c r="A108" s="172" t="s">
        <v>610</v>
      </c>
      <c r="B108" s="153" t="s">
        <v>36</v>
      </c>
      <c r="C108" s="285">
        <v>458.25</v>
      </c>
      <c r="D108" s="286"/>
      <c r="E108" s="288"/>
      <c r="F108" s="26" t="s">
        <v>3</v>
      </c>
      <c r="G108" s="213">
        <v>0</v>
      </c>
      <c r="H108" s="73">
        <f t="shared" si="3"/>
        <v>0</v>
      </c>
    </row>
    <row r="109" spans="1:8" ht="45" x14ac:dyDescent="0.3">
      <c r="A109" s="172" t="s">
        <v>383</v>
      </c>
      <c r="B109" s="153" t="s">
        <v>36</v>
      </c>
      <c r="C109" s="285">
        <v>569</v>
      </c>
      <c r="D109" s="286"/>
      <c r="E109" s="288"/>
      <c r="F109" s="26" t="s">
        <v>3</v>
      </c>
      <c r="G109" s="213">
        <v>0</v>
      </c>
      <c r="H109" s="73">
        <f t="shared" si="3"/>
        <v>0</v>
      </c>
    </row>
    <row r="110" spans="1:8" ht="60" x14ac:dyDescent="0.3">
      <c r="A110" s="172" t="s">
        <v>222</v>
      </c>
      <c r="B110" s="153" t="s">
        <v>36</v>
      </c>
      <c r="C110" s="289">
        <v>37.75</v>
      </c>
      <c r="D110" s="242"/>
      <c r="E110" s="243"/>
      <c r="F110" s="26" t="s">
        <v>3</v>
      </c>
      <c r="G110" s="213">
        <v>0</v>
      </c>
      <c r="H110" s="73">
        <f t="shared" si="3"/>
        <v>0</v>
      </c>
    </row>
    <row r="111" spans="1:8" ht="60" x14ac:dyDescent="0.3">
      <c r="A111" s="172" t="s">
        <v>382</v>
      </c>
      <c r="B111" s="153" t="s">
        <v>36</v>
      </c>
      <c r="C111" s="290">
        <v>40</v>
      </c>
      <c r="D111" s="239"/>
      <c r="E111" s="240"/>
      <c r="F111" s="26" t="s">
        <v>3</v>
      </c>
      <c r="G111" s="213">
        <v>0</v>
      </c>
      <c r="H111" s="73">
        <f t="shared" si="3"/>
        <v>0</v>
      </c>
    </row>
    <row r="112" spans="1:8" ht="60" x14ac:dyDescent="0.3">
      <c r="A112" s="172" t="s">
        <v>381</v>
      </c>
      <c r="B112" s="153" t="s">
        <v>36</v>
      </c>
      <c r="C112" s="285">
        <v>42.5</v>
      </c>
      <c r="D112" s="286"/>
      <c r="E112" s="288"/>
      <c r="F112" s="26" t="s">
        <v>3</v>
      </c>
      <c r="G112" s="213">
        <v>0</v>
      </c>
      <c r="H112" s="73">
        <f t="shared" si="3"/>
        <v>0</v>
      </c>
    </row>
    <row r="113" spans="1:8" ht="60" x14ac:dyDescent="0.3">
      <c r="A113" s="172" t="s">
        <v>611</v>
      </c>
      <c r="B113" s="153" t="s">
        <v>36</v>
      </c>
      <c r="C113" s="285">
        <v>49</v>
      </c>
      <c r="D113" s="286"/>
      <c r="E113" s="288"/>
      <c r="F113" s="26" t="s">
        <v>3</v>
      </c>
      <c r="G113" s="213">
        <v>0</v>
      </c>
      <c r="H113" s="73">
        <f t="shared" si="3"/>
        <v>0</v>
      </c>
    </row>
    <row r="114" spans="1:8" ht="60" x14ac:dyDescent="0.3">
      <c r="A114" s="172" t="s">
        <v>380</v>
      </c>
      <c r="B114" s="153" t="s">
        <v>36</v>
      </c>
      <c r="C114" s="285">
        <v>47.25</v>
      </c>
      <c r="D114" s="286"/>
      <c r="E114" s="288"/>
      <c r="F114" s="26" t="s">
        <v>3</v>
      </c>
      <c r="G114" s="213">
        <v>0</v>
      </c>
      <c r="H114" s="73">
        <f t="shared" si="3"/>
        <v>0</v>
      </c>
    </row>
    <row r="115" spans="1:8" ht="60" x14ac:dyDescent="0.3">
      <c r="A115" s="172" t="s">
        <v>612</v>
      </c>
      <c r="B115" s="153" t="s">
        <v>36</v>
      </c>
      <c r="C115" s="285">
        <v>49</v>
      </c>
      <c r="D115" s="286"/>
      <c r="E115" s="288"/>
      <c r="F115" s="26" t="s">
        <v>3</v>
      </c>
      <c r="G115" s="213">
        <v>0</v>
      </c>
      <c r="H115" s="73">
        <f t="shared" si="3"/>
        <v>0</v>
      </c>
    </row>
    <row r="116" spans="1:8" ht="60" x14ac:dyDescent="0.3">
      <c r="A116" s="172" t="s">
        <v>379</v>
      </c>
      <c r="B116" s="153" t="s">
        <v>36</v>
      </c>
      <c r="C116" s="285">
        <v>71.5</v>
      </c>
      <c r="D116" s="286"/>
      <c r="E116" s="288"/>
      <c r="F116" s="26" t="s">
        <v>3</v>
      </c>
      <c r="G116" s="213">
        <v>0</v>
      </c>
      <c r="H116" s="73">
        <f t="shared" si="3"/>
        <v>0</v>
      </c>
    </row>
    <row r="117" spans="1:8" ht="60" x14ac:dyDescent="0.3">
      <c r="A117" s="172" t="s">
        <v>378</v>
      </c>
      <c r="B117" s="153" t="s">
        <v>36</v>
      </c>
      <c r="C117" s="285">
        <v>95.75</v>
      </c>
      <c r="D117" s="286"/>
      <c r="E117" s="288"/>
      <c r="F117" s="26" t="s">
        <v>3</v>
      </c>
      <c r="G117" s="213">
        <v>0</v>
      </c>
      <c r="H117" s="73">
        <f t="shared" si="3"/>
        <v>0</v>
      </c>
    </row>
    <row r="118" spans="1:8" ht="60" x14ac:dyDescent="0.3">
      <c r="A118" s="172" t="s">
        <v>377</v>
      </c>
      <c r="B118" s="153" t="s">
        <v>36</v>
      </c>
      <c r="C118" s="285">
        <v>118.5</v>
      </c>
      <c r="D118" s="286"/>
      <c r="E118" s="288"/>
      <c r="F118" s="26" t="s">
        <v>3</v>
      </c>
      <c r="G118" s="213">
        <v>0</v>
      </c>
      <c r="H118" s="73">
        <f t="shared" si="3"/>
        <v>0</v>
      </c>
    </row>
    <row r="119" spans="1:8" ht="60" x14ac:dyDescent="0.3">
      <c r="A119" s="172" t="s">
        <v>376</v>
      </c>
      <c r="B119" s="153" t="s">
        <v>36</v>
      </c>
      <c r="C119" s="285">
        <v>140</v>
      </c>
      <c r="D119" s="286"/>
      <c r="E119" s="288"/>
      <c r="F119" s="26" t="s">
        <v>3</v>
      </c>
      <c r="G119" s="213">
        <v>0</v>
      </c>
      <c r="H119" s="73">
        <f t="shared" si="3"/>
        <v>0</v>
      </c>
    </row>
    <row r="120" spans="1:8" ht="60" x14ac:dyDescent="0.3">
      <c r="A120" s="172" t="s">
        <v>375</v>
      </c>
      <c r="B120" s="153" t="s">
        <v>36</v>
      </c>
      <c r="C120" s="285">
        <v>170.5</v>
      </c>
      <c r="D120" s="286"/>
      <c r="E120" s="288"/>
      <c r="F120" s="26" t="s">
        <v>3</v>
      </c>
      <c r="G120" s="213">
        <v>0</v>
      </c>
      <c r="H120" s="73">
        <f t="shared" si="3"/>
        <v>0</v>
      </c>
    </row>
    <row r="121" spans="1:8" ht="60" x14ac:dyDescent="0.3">
      <c r="A121" s="172" t="s">
        <v>374</v>
      </c>
      <c r="B121" s="153" t="s">
        <v>36</v>
      </c>
      <c r="C121" s="285">
        <v>186.75</v>
      </c>
      <c r="D121" s="286"/>
      <c r="E121" s="288"/>
      <c r="F121" s="26" t="s">
        <v>3</v>
      </c>
      <c r="G121" s="213">
        <v>0</v>
      </c>
      <c r="H121" s="73">
        <f t="shared" si="3"/>
        <v>0</v>
      </c>
    </row>
    <row r="122" spans="1:8" ht="60" x14ac:dyDescent="0.3">
      <c r="A122" s="172" t="s">
        <v>373</v>
      </c>
      <c r="B122" s="153" t="s">
        <v>36</v>
      </c>
      <c r="C122" s="289">
        <v>240</v>
      </c>
      <c r="D122" s="242"/>
      <c r="E122" s="243"/>
      <c r="F122" s="26" t="s">
        <v>3</v>
      </c>
      <c r="G122" s="214">
        <v>0</v>
      </c>
      <c r="H122" s="88">
        <f t="shared" si="3"/>
        <v>0</v>
      </c>
    </row>
    <row r="123" spans="1:8" ht="60" x14ac:dyDescent="0.3">
      <c r="A123" s="172" t="s">
        <v>372</v>
      </c>
      <c r="B123" s="153" t="s">
        <v>36</v>
      </c>
      <c r="C123" s="290">
        <v>293.5</v>
      </c>
      <c r="D123" s="239"/>
      <c r="E123" s="240"/>
      <c r="F123" s="26" t="s">
        <v>3</v>
      </c>
      <c r="G123" s="213">
        <v>0</v>
      </c>
      <c r="H123" s="73">
        <f t="shared" si="3"/>
        <v>0</v>
      </c>
    </row>
    <row r="124" spans="1:8" ht="15" x14ac:dyDescent="0.3">
      <c r="A124" s="173" t="s">
        <v>221</v>
      </c>
      <c r="B124" s="156" t="s">
        <v>6</v>
      </c>
      <c r="C124" s="285">
        <v>1461.5</v>
      </c>
      <c r="D124" s="286"/>
      <c r="E124" s="288"/>
      <c r="F124" s="26" t="s">
        <v>3</v>
      </c>
      <c r="G124" s="213">
        <v>0</v>
      </c>
      <c r="H124" s="73">
        <f t="shared" si="3"/>
        <v>0</v>
      </c>
    </row>
    <row r="125" spans="1:8" ht="15" x14ac:dyDescent="0.3">
      <c r="A125" s="172" t="s">
        <v>613</v>
      </c>
      <c r="B125" s="153" t="s">
        <v>6</v>
      </c>
      <c r="C125" s="285">
        <v>187</v>
      </c>
      <c r="D125" s="286"/>
      <c r="E125" s="288"/>
      <c r="F125" s="26" t="s">
        <v>3</v>
      </c>
      <c r="G125" s="213">
        <v>0</v>
      </c>
      <c r="H125" s="73">
        <f t="shared" si="3"/>
        <v>0</v>
      </c>
    </row>
    <row r="126" spans="1:8" ht="15" x14ac:dyDescent="0.3">
      <c r="A126" s="172" t="s">
        <v>614</v>
      </c>
      <c r="B126" s="153" t="s">
        <v>6</v>
      </c>
      <c r="C126" s="285">
        <v>157</v>
      </c>
      <c r="D126" s="286"/>
      <c r="E126" s="287"/>
      <c r="F126" s="26" t="s">
        <v>3</v>
      </c>
      <c r="G126" s="213">
        <v>0</v>
      </c>
      <c r="H126" s="73">
        <f t="shared" si="3"/>
        <v>0</v>
      </c>
    </row>
    <row r="127" spans="1:8" ht="28.2" customHeight="1" x14ac:dyDescent="0.3">
      <c r="A127" s="172" t="s">
        <v>220</v>
      </c>
      <c r="B127" s="153" t="s">
        <v>6</v>
      </c>
      <c r="C127" s="285">
        <v>609</v>
      </c>
      <c r="D127" s="286"/>
      <c r="E127" s="287"/>
      <c r="F127" s="26" t="s">
        <v>3</v>
      </c>
      <c r="G127" s="213">
        <v>0</v>
      </c>
      <c r="H127" s="73">
        <f t="shared" si="3"/>
        <v>0</v>
      </c>
    </row>
    <row r="128" spans="1:8" ht="14.4" customHeight="1" x14ac:dyDescent="0.3">
      <c r="A128" s="172" t="s">
        <v>219</v>
      </c>
      <c r="B128" s="153" t="s">
        <v>6</v>
      </c>
      <c r="C128" s="285">
        <v>743</v>
      </c>
      <c r="D128" s="286"/>
      <c r="E128" s="287"/>
      <c r="F128" s="26" t="s">
        <v>3</v>
      </c>
      <c r="G128" s="213">
        <v>0</v>
      </c>
      <c r="H128" s="73">
        <f t="shared" si="3"/>
        <v>0</v>
      </c>
    </row>
    <row r="129" spans="1:8" ht="30" x14ac:dyDescent="0.3">
      <c r="A129" s="172" t="s">
        <v>218</v>
      </c>
      <c r="B129" s="153" t="s">
        <v>6</v>
      </c>
      <c r="C129" s="285">
        <v>670</v>
      </c>
      <c r="D129" s="286"/>
      <c r="E129" s="287"/>
      <c r="F129" s="26" t="s">
        <v>3</v>
      </c>
      <c r="G129" s="213">
        <v>0</v>
      </c>
      <c r="H129" s="73">
        <f t="shared" si="3"/>
        <v>0</v>
      </c>
    </row>
    <row r="130" spans="1:8" ht="30" x14ac:dyDescent="0.3">
      <c r="A130" s="172" t="s">
        <v>217</v>
      </c>
      <c r="B130" s="153" t="s">
        <v>6</v>
      </c>
      <c r="C130" s="285">
        <v>962</v>
      </c>
      <c r="D130" s="286"/>
      <c r="E130" s="287"/>
      <c r="F130" s="26" t="s">
        <v>3</v>
      </c>
      <c r="G130" s="213">
        <v>0</v>
      </c>
      <c r="H130" s="73">
        <f t="shared" si="3"/>
        <v>0</v>
      </c>
    </row>
    <row r="131" spans="1:8" ht="30" x14ac:dyDescent="0.3">
      <c r="A131" s="172" t="s">
        <v>216</v>
      </c>
      <c r="B131" s="153" t="s">
        <v>6</v>
      </c>
      <c r="C131" s="285">
        <v>1062</v>
      </c>
      <c r="D131" s="286"/>
      <c r="E131" s="287"/>
      <c r="F131" s="26" t="s">
        <v>3</v>
      </c>
      <c r="G131" s="213">
        <v>0</v>
      </c>
      <c r="H131" s="73">
        <f t="shared" si="3"/>
        <v>0</v>
      </c>
    </row>
    <row r="132" spans="1:8" ht="30" x14ac:dyDescent="0.3">
      <c r="A132" s="172" t="s">
        <v>215</v>
      </c>
      <c r="B132" s="153" t="s">
        <v>6</v>
      </c>
      <c r="C132" s="285">
        <v>1163</v>
      </c>
      <c r="D132" s="286"/>
      <c r="E132" s="287"/>
      <c r="F132" s="26" t="s">
        <v>3</v>
      </c>
      <c r="G132" s="213">
        <v>0</v>
      </c>
      <c r="H132" s="73">
        <f t="shared" si="3"/>
        <v>0</v>
      </c>
    </row>
    <row r="133" spans="1:8" ht="45" x14ac:dyDescent="0.3">
      <c r="A133" s="172" t="s">
        <v>214</v>
      </c>
      <c r="B133" s="153" t="s">
        <v>6</v>
      </c>
      <c r="C133" s="285">
        <v>121.75</v>
      </c>
      <c r="D133" s="286"/>
      <c r="E133" s="287"/>
      <c r="F133" s="26" t="s">
        <v>3</v>
      </c>
      <c r="G133" s="213">
        <v>0</v>
      </c>
      <c r="H133" s="73">
        <f t="shared" si="3"/>
        <v>0</v>
      </c>
    </row>
    <row r="134" spans="1:8" ht="45" x14ac:dyDescent="0.3">
      <c r="A134" s="172" t="s">
        <v>213</v>
      </c>
      <c r="B134" s="153" t="s">
        <v>6</v>
      </c>
      <c r="C134" s="285">
        <v>144</v>
      </c>
      <c r="D134" s="286"/>
      <c r="E134" s="287"/>
      <c r="F134" s="26" t="s">
        <v>3</v>
      </c>
      <c r="G134" s="213">
        <v>0</v>
      </c>
      <c r="H134" s="73">
        <f t="shared" si="3"/>
        <v>0</v>
      </c>
    </row>
    <row r="135" spans="1:8" ht="45" x14ac:dyDescent="0.3">
      <c r="A135" s="172" t="s">
        <v>212</v>
      </c>
      <c r="B135" s="153" t="s">
        <v>6</v>
      </c>
      <c r="C135" s="285">
        <v>177.25</v>
      </c>
      <c r="D135" s="286"/>
      <c r="E135" s="287"/>
      <c r="F135" s="26" t="s">
        <v>3</v>
      </c>
      <c r="G135" s="213">
        <v>0</v>
      </c>
      <c r="H135" s="73">
        <f t="shared" si="3"/>
        <v>0</v>
      </c>
    </row>
    <row r="136" spans="1:8" ht="45" x14ac:dyDescent="0.3">
      <c r="A136" s="172" t="s">
        <v>211</v>
      </c>
      <c r="B136" s="153" t="s">
        <v>6</v>
      </c>
      <c r="C136" s="285">
        <v>254.75</v>
      </c>
      <c r="D136" s="286"/>
      <c r="E136" s="287"/>
      <c r="F136" s="26" t="s">
        <v>3</v>
      </c>
      <c r="G136" s="213">
        <v>0</v>
      </c>
      <c r="H136" s="73">
        <f t="shared" si="3"/>
        <v>0</v>
      </c>
    </row>
    <row r="137" spans="1:8" ht="45" x14ac:dyDescent="0.3">
      <c r="A137" s="172" t="s">
        <v>371</v>
      </c>
      <c r="B137" s="153" t="s">
        <v>6</v>
      </c>
      <c r="C137" s="285">
        <v>321.25</v>
      </c>
      <c r="D137" s="286"/>
      <c r="E137" s="287"/>
      <c r="F137" s="26" t="s">
        <v>3</v>
      </c>
      <c r="G137" s="213">
        <v>0</v>
      </c>
      <c r="H137" s="73">
        <f t="shared" si="3"/>
        <v>0</v>
      </c>
    </row>
    <row r="138" spans="1:8" ht="45" x14ac:dyDescent="0.3">
      <c r="A138" s="172" t="s">
        <v>210</v>
      </c>
      <c r="B138" s="153" t="s">
        <v>6</v>
      </c>
      <c r="C138" s="285">
        <v>432</v>
      </c>
      <c r="D138" s="286"/>
      <c r="E138" s="287"/>
      <c r="F138" s="26" t="s">
        <v>3</v>
      </c>
      <c r="G138" s="213">
        <v>0</v>
      </c>
      <c r="H138" s="73">
        <f t="shared" si="3"/>
        <v>0</v>
      </c>
    </row>
    <row r="139" spans="1:8" ht="45" x14ac:dyDescent="0.3">
      <c r="A139" s="172" t="s">
        <v>521</v>
      </c>
      <c r="B139" s="153" t="s">
        <v>6</v>
      </c>
      <c r="C139" s="285">
        <v>653.5</v>
      </c>
      <c r="D139" s="286"/>
      <c r="E139" s="287"/>
      <c r="F139" s="26" t="s">
        <v>3</v>
      </c>
      <c r="G139" s="213">
        <v>0</v>
      </c>
      <c r="H139" s="73">
        <f t="shared" si="3"/>
        <v>0</v>
      </c>
    </row>
    <row r="140" spans="1:8" ht="45" x14ac:dyDescent="0.3">
      <c r="A140" s="172" t="s">
        <v>209</v>
      </c>
      <c r="B140" s="153" t="s">
        <v>6</v>
      </c>
      <c r="C140" s="285">
        <v>697.75</v>
      </c>
      <c r="D140" s="286"/>
      <c r="E140" s="287"/>
      <c r="F140" s="26" t="s">
        <v>3</v>
      </c>
      <c r="G140" s="213">
        <v>0</v>
      </c>
      <c r="H140" s="73">
        <f t="shared" si="3"/>
        <v>0</v>
      </c>
    </row>
    <row r="141" spans="1:8" ht="45" x14ac:dyDescent="0.3">
      <c r="A141" s="172" t="s">
        <v>208</v>
      </c>
      <c r="B141" s="153" t="s">
        <v>6</v>
      </c>
      <c r="C141" s="285">
        <v>1163</v>
      </c>
      <c r="D141" s="286"/>
      <c r="E141" s="287"/>
      <c r="F141" s="26" t="s">
        <v>3</v>
      </c>
      <c r="G141" s="213">
        <v>0</v>
      </c>
      <c r="H141" s="73">
        <f t="shared" si="3"/>
        <v>0</v>
      </c>
    </row>
    <row r="142" spans="1:8" ht="45" x14ac:dyDescent="0.3">
      <c r="A142" s="172" t="s">
        <v>207</v>
      </c>
      <c r="B142" s="153" t="s">
        <v>6</v>
      </c>
      <c r="C142" s="285">
        <v>1661.5</v>
      </c>
      <c r="D142" s="286"/>
      <c r="E142" s="287"/>
      <c r="F142" s="26" t="s">
        <v>3</v>
      </c>
      <c r="G142" s="213">
        <v>0</v>
      </c>
      <c r="H142" s="73">
        <f t="shared" si="3"/>
        <v>0</v>
      </c>
    </row>
  </sheetData>
  <sheetProtection algorithmName="SHA-512" hashValue="qQb98DmRarMqAuRYo6Yq8TKAX78Ut3qRUTmufIV1/pThwfj9wx079flL0DhTmCRIQNYCx15+GYadj4kFBy5M+g==" saltValue="+qS6lvSYoonCrNsBvophcA==" spinCount="100000" sheet="1" objects="1" scenarios="1" selectLockedCells="1"/>
  <mergeCells count="141">
    <mergeCell ref="C18:E18"/>
    <mergeCell ref="C19:E19"/>
    <mergeCell ref="C20:E20"/>
    <mergeCell ref="C23:E23"/>
    <mergeCell ref="C21:E21"/>
    <mergeCell ref="C22:E22"/>
    <mergeCell ref="C48:E48"/>
    <mergeCell ref="C24:E24"/>
    <mergeCell ref="C25:E25"/>
    <mergeCell ref="C26:E26"/>
    <mergeCell ref="C30:E30"/>
    <mergeCell ref="C27:E27"/>
    <mergeCell ref="C28:E28"/>
    <mergeCell ref="C29:E29"/>
    <mergeCell ref="C44:E44"/>
    <mergeCell ref="C45:E45"/>
    <mergeCell ref="A1:F1"/>
    <mergeCell ref="A2:F2"/>
    <mergeCell ref="A3:F3"/>
    <mergeCell ref="C5:E5"/>
    <mergeCell ref="C6:E6"/>
    <mergeCell ref="C7:E7"/>
    <mergeCell ref="C8:E8"/>
    <mergeCell ref="C9:E9"/>
    <mergeCell ref="C10:E10"/>
    <mergeCell ref="C11:E11"/>
    <mergeCell ref="C12:E12"/>
    <mergeCell ref="C13:E13"/>
    <mergeCell ref="C14:E14"/>
    <mergeCell ref="C15:E15"/>
    <mergeCell ref="C16:E16"/>
    <mergeCell ref="C17:E17"/>
    <mergeCell ref="C49:E49"/>
    <mergeCell ref="C50:E50"/>
    <mergeCell ref="C36:E36"/>
    <mergeCell ref="C37:E37"/>
    <mergeCell ref="C38:E38"/>
    <mergeCell ref="C39:E39"/>
    <mergeCell ref="C40:E40"/>
    <mergeCell ref="C31:E31"/>
    <mergeCell ref="C32:E32"/>
    <mergeCell ref="C33:E33"/>
    <mergeCell ref="C34:E34"/>
    <mergeCell ref="C35:E35"/>
    <mergeCell ref="C46:E46"/>
    <mergeCell ref="C47:E47"/>
    <mergeCell ref="C41:E41"/>
    <mergeCell ref="C42:E42"/>
    <mergeCell ref="C43:E43"/>
    <mergeCell ref="C51:E51"/>
    <mergeCell ref="C55:E55"/>
    <mergeCell ref="C52:E52"/>
    <mergeCell ref="C53:E53"/>
    <mergeCell ref="C54:E54"/>
    <mergeCell ref="C56:E56"/>
    <mergeCell ref="C57:E57"/>
    <mergeCell ref="C58:E58"/>
    <mergeCell ref="C62:E62"/>
    <mergeCell ref="C59:E59"/>
    <mergeCell ref="C60:E60"/>
    <mergeCell ref="C61:E61"/>
    <mergeCell ref="C65:E65"/>
    <mergeCell ref="C64:E64"/>
    <mergeCell ref="C63:E63"/>
    <mergeCell ref="C68:E68"/>
    <mergeCell ref="C67:E67"/>
    <mergeCell ref="C66:E66"/>
    <mergeCell ref="C71:E71"/>
    <mergeCell ref="C70:E70"/>
    <mergeCell ref="C69:E69"/>
    <mergeCell ref="C74:E74"/>
    <mergeCell ref="C73:E73"/>
    <mergeCell ref="C72:E72"/>
    <mergeCell ref="C77:E77"/>
    <mergeCell ref="C78:E78"/>
    <mergeCell ref="C75:E75"/>
    <mergeCell ref="C76:E76"/>
    <mergeCell ref="C94:E94"/>
    <mergeCell ref="C93:E93"/>
    <mergeCell ref="C92:E92"/>
    <mergeCell ref="C97:E97"/>
    <mergeCell ref="C96:E96"/>
    <mergeCell ref="C95:E95"/>
    <mergeCell ref="C81:E81"/>
    <mergeCell ref="C80:E80"/>
    <mergeCell ref="C79:E79"/>
    <mergeCell ref="C84:E84"/>
    <mergeCell ref="C83:E83"/>
    <mergeCell ref="C82:E82"/>
    <mergeCell ref="C86:E86"/>
    <mergeCell ref="C88:E88"/>
    <mergeCell ref="C85:E85"/>
    <mergeCell ref="C87:E87"/>
    <mergeCell ref="C91:E91"/>
    <mergeCell ref="C90:E90"/>
    <mergeCell ref="C89:E89"/>
    <mergeCell ref="C123:E123"/>
    <mergeCell ref="C124:E124"/>
    <mergeCell ref="C125:E125"/>
    <mergeCell ref="C107:E107"/>
    <mergeCell ref="C108:E108"/>
    <mergeCell ref="C109:E109"/>
    <mergeCell ref="C110:E110"/>
    <mergeCell ref="C119:E119"/>
    <mergeCell ref="C120:E120"/>
    <mergeCell ref="C121:E121"/>
    <mergeCell ref="C122:E122"/>
    <mergeCell ref="C115:E115"/>
    <mergeCell ref="C116:E116"/>
    <mergeCell ref="C117:E117"/>
    <mergeCell ref="C118:E118"/>
    <mergeCell ref="C111:E111"/>
    <mergeCell ref="C112:E112"/>
    <mergeCell ref="C113:E113"/>
    <mergeCell ref="C114:E114"/>
    <mergeCell ref="C100:E100"/>
    <mergeCell ref="C99:E99"/>
    <mergeCell ref="C98:E98"/>
    <mergeCell ref="C101:E101"/>
    <mergeCell ref="C102:E102"/>
    <mergeCell ref="C103:E103"/>
    <mergeCell ref="C104:E104"/>
    <mergeCell ref="C105:E105"/>
    <mergeCell ref="C106:E106"/>
    <mergeCell ref="C135:E135"/>
    <mergeCell ref="C136:E136"/>
    <mergeCell ref="C137:E137"/>
    <mergeCell ref="C138:E138"/>
    <mergeCell ref="C139:E139"/>
    <mergeCell ref="C140:E140"/>
    <mergeCell ref="C141:E141"/>
    <mergeCell ref="C142:E142"/>
    <mergeCell ref="C126:E126"/>
    <mergeCell ref="C127:E127"/>
    <mergeCell ref="C128:E128"/>
    <mergeCell ref="C129:E129"/>
    <mergeCell ref="C130:E130"/>
    <mergeCell ref="C131:E131"/>
    <mergeCell ref="C132:E132"/>
    <mergeCell ref="C133:E133"/>
    <mergeCell ref="C134:E1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A731-A2A9-4530-A7C0-3CDFF2F78E93}">
  <dimension ref="A1:L11"/>
  <sheetViews>
    <sheetView workbookViewId="0">
      <selection activeCell="G3" sqref="G3"/>
    </sheetView>
  </sheetViews>
  <sheetFormatPr defaultRowHeight="14.4" x14ac:dyDescent="0.3"/>
  <cols>
    <col min="1" max="1" width="35.33203125" customWidth="1"/>
    <col min="7" max="7" width="11.109375" customWidth="1"/>
    <col min="8" max="8" width="14.5546875" customWidth="1"/>
    <col min="12" max="12" width="13.33203125" customWidth="1"/>
  </cols>
  <sheetData>
    <row r="1" spans="1:12" x14ac:dyDescent="0.3">
      <c r="A1" s="306" t="s">
        <v>206</v>
      </c>
      <c r="B1" s="307"/>
      <c r="C1" s="307"/>
      <c r="D1" s="307"/>
      <c r="E1" s="307"/>
      <c r="F1" s="307"/>
      <c r="G1" s="1"/>
      <c r="H1" s="1"/>
    </row>
    <row r="2" spans="1:12" ht="30.6" x14ac:dyDescent="0.3">
      <c r="A2" s="9" t="s">
        <v>81</v>
      </c>
      <c r="B2" s="9" t="s">
        <v>80</v>
      </c>
      <c r="C2" s="10" t="s">
        <v>417</v>
      </c>
      <c r="D2" s="10" t="s">
        <v>418</v>
      </c>
      <c r="E2" s="10" t="s">
        <v>419</v>
      </c>
      <c r="F2" s="20" t="s">
        <v>75</v>
      </c>
      <c r="G2" s="37" t="s">
        <v>415</v>
      </c>
      <c r="H2" s="36" t="s">
        <v>416</v>
      </c>
    </row>
    <row r="3" spans="1:12" ht="20.399999999999999" x14ac:dyDescent="0.3">
      <c r="A3" s="6" t="s">
        <v>205</v>
      </c>
      <c r="B3" s="5" t="s">
        <v>150</v>
      </c>
      <c r="C3" s="303">
        <v>100</v>
      </c>
      <c r="D3" s="304"/>
      <c r="E3" s="305"/>
      <c r="F3" s="16" t="s">
        <v>3</v>
      </c>
      <c r="G3" s="215">
        <v>0</v>
      </c>
      <c r="H3" s="40">
        <f t="shared" ref="H3:H11" si="0">G3*C3</f>
        <v>0</v>
      </c>
      <c r="I3" s="7"/>
    </row>
    <row r="4" spans="1:12" x14ac:dyDescent="0.3">
      <c r="A4" s="6" t="s">
        <v>204</v>
      </c>
      <c r="B4" s="5" t="s">
        <v>150</v>
      </c>
      <c r="C4" s="303">
        <v>110</v>
      </c>
      <c r="D4" s="304"/>
      <c r="E4" s="305"/>
      <c r="F4" s="16" t="s">
        <v>3</v>
      </c>
      <c r="G4" s="215">
        <v>0</v>
      </c>
      <c r="H4" s="40">
        <f t="shared" si="0"/>
        <v>0</v>
      </c>
      <c r="I4" s="1"/>
    </row>
    <row r="5" spans="1:12" x14ac:dyDescent="0.3">
      <c r="A5" s="6" t="s">
        <v>203</v>
      </c>
      <c r="B5" s="5" t="s">
        <v>150</v>
      </c>
      <c r="C5" s="303">
        <v>145</v>
      </c>
      <c r="D5" s="304"/>
      <c r="E5" s="305"/>
      <c r="F5" s="16" t="s">
        <v>3</v>
      </c>
      <c r="G5" s="215">
        <v>0</v>
      </c>
      <c r="H5" s="40">
        <f t="shared" si="0"/>
        <v>0</v>
      </c>
      <c r="I5" s="1"/>
    </row>
    <row r="6" spans="1:12" x14ac:dyDescent="0.3">
      <c r="A6" s="6" t="s">
        <v>202</v>
      </c>
      <c r="B6" s="5" t="s">
        <v>150</v>
      </c>
      <c r="C6" s="303">
        <v>75</v>
      </c>
      <c r="D6" s="304"/>
      <c r="E6" s="305"/>
      <c r="F6" s="16" t="s">
        <v>3</v>
      </c>
      <c r="G6" s="215">
        <v>0</v>
      </c>
      <c r="H6" s="40">
        <f t="shared" si="0"/>
        <v>0</v>
      </c>
      <c r="I6" s="1"/>
    </row>
    <row r="7" spans="1:12" ht="21" x14ac:dyDescent="0.3">
      <c r="A7" s="6" t="s">
        <v>201</v>
      </c>
      <c r="B7" s="5" t="s">
        <v>150</v>
      </c>
      <c r="C7" s="303">
        <v>75</v>
      </c>
      <c r="D7" s="304"/>
      <c r="E7" s="305"/>
      <c r="F7" s="16" t="s">
        <v>3</v>
      </c>
      <c r="G7" s="215">
        <v>0</v>
      </c>
      <c r="H7" s="40">
        <f t="shared" si="0"/>
        <v>0</v>
      </c>
      <c r="I7" s="31"/>
      <c r="L7" s="32"/>
    </row>
    <row r="8" spans="1:12" ht="18" x14ac:dyDescent="0.35">
      <c r="A8" s="6" t="s">
        <v>200</v>
      </c>
      <c r="B8" s="5" t="s">
        <v>150</v>
      </c>
      <c r="C8" s="303">
        <v>70</v>
      </c>
      <c r="D8" s="304"/>
      <c r="E8" s="305"/>
      <c r="F8" s="16" t="s">
        <v>3</v>
      </c>
      <c r="G8" s="215">
        <v>0</v>
      </c>
      <c r="H8" s="40">
        <f t="shared" si="0"/>
        <v>0</v>
      </c>
      <c r="K8" s="33"/>
      <c r="L8" s="66"/>
    </row>
    <row r="9" spans="1:12" x14ac:dyDescent="0.3">
      <c r="A9" s="6" t="s">
        <v>199</v>
      </c>
      <c r="B9" s="5" t="s">
        <v>150</v>
      </c>
      <c r="C9" s="303">
        <v>115</v>
      </c>
      <c r="D9" s="304"/>
      <c r="E9" s="305"/>
      <c r="F9" s="16" t="s">
        <v>3</v>
      </c>
      <c r="G9" s="215">
        <v>0</v>
      </c>
      <c r="H9" s="40">
        <f t="shared" si="0"/>
        <v>0</v>
      </c>
    </row>
    <row r="10" spans="1:12" ht="18" x14ac:dyDescent="0.35">
      <c r="A10" s="6" t="s">
        <v>198</v>
      </c>
      <c r="B10" s="5" t="s">
        <v>150</v>
      </c>
      <c r="C10" s="303">
        <v>75</v>
      </c>
      <c r="D10" s="304"/>
      <c r="E10" s="305"/>
      <c r="F10" s="16" t="s">
        <v>3</v>
      </c>
      <c r="G10" s="215">
        <v>0</v>
      </c>
      <c r="H10" s="40">
        <f t="shared" si="0"/>
        <v>0</v>
      </c>
      <c r="K10" s="33"/>
      <c r="L10" s="66"/>
    </row>
    <row r="11" spans="1:12" x14ac:dyDescent="0.3">
      <c r="A11" s="6" t="s">
        <v>549</v>
      </c>
      <c r="B11" s="5" t="s">
        <v>150</v>
      </c>
      <c r="C11" s="303">
        <v>148</v>
      </c>
      <c r="D11" s="304"/>
      <c r="E11" s="305"/>
      <c r="F11" s="16" t="s">
        <v>3</v>
      </c>
      <c r="G11" s="215">
        <v>0</v>
      </c>
      <c r="H11" s="40">
        <f t="shared" si="0"/>
        <v>0</v>
      </c>
    </row>
  </sheetData>
  <sheetProtection algorithmName="SHA-512" hashValue="MM6yDTq9aSsAEKM9TRzS/m8hXDXPlTnImBZgYEyHCqe4msB/I8kRgYPiwdnKsx2c85wLhgW/igVUfmUHUDcwXg==" saltValue="QFng0YIlYPrQ3Xl+3AR3ZQ==" spinCount="100000" sheet="1" objects="1" scenarios="1" selectLockedCells="1"/>
  <mergeCells count="10">
    <mergeCell ref="C11:E11"/>
    <mergeCell ref="C10:E10"/>
    <mergeCell ref="C6:E6"/>
    <mergeCell ref="C7:E7"/>
    <mergeCell ref="C8:E8"/>
    <mergeCell ref="C3:E3"/>
    <mergeCell ref="C4:E4"/>
    <mergeCell ref="C5:E5"/>
    <mergeCell ref="A1:F1"/>
    <mergeCell ref="C9:E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30CC-5E64-4C37-9192-0FDB9555CFFD}">
  <dimension ref="A1:N29"/>
  <sheetViews>
    <sheetView workbookViewId="0">
      <selection activeCell="H3" sqref="H3"/>
    </sheetView>
  </sheetViews>
  <sheetFormatPr defaultRowHeight="14.4" x14ac:dyDescent="0.3"/>
  <cols>
    <col min="1" max="1" width="48.44140625" customWidth="1"/>
    <col min="6" max="6" width="10" customWidth="1"/>
    <col min="9" max="9" width="12" customWidth="1"/>
    <col min="14" max="14" width="15.109375" customWidth="1"/>
  </cols>
  <sheetData>
    <row r="1" spans="1:14" x14ac:dyDescent="0.3">
      <c r="A1" s="306" t="s">
        <v>197</v>
      </c>
      <c r="B1" s="307"/>
      <c r="C1" s="307"/>
      <c r="D1" s="307"/>
      <c r="E1" s="307"/>
      <c r="F1" s="307"/>
      <c r="G1" s="307"/>
      <c r="H1" s="41"/>
      <c r="I1" s="41"/>
    </row>
    <row r="2" spans="1:14" ht="30.6" customHeight="1" x14ac:dyDescent="0.3">
      <c r="A2" s="9" t="s">
        <v>81</v>
      </c>
      <c r="B2" s="9" t="s">
        <v>80</v>
      </c>
      <c r="C2" s="10" t="s">
        <v>417</v>
      </c>
      <c r="D2" s="10" t="s">
        <v>418</v>
      </c>
      <c r="E2" s="10" t="s">
        <v>419</v>
      </c>
      <c r="F2" s="9" t="s">
        <v>76</v>
      </c>
      <c r="G2" s="20" t="s">
        <v>75</v>
      </c>
      <c r="H2" s="20" t="s">
        <v>415</v>
      </c>
      <c r="I2" s="43" t="s">
        <v>416</v>
      </c>
    </row>
    <row r="3" spans="1:14" x14ac:dyDescent="0.3">
      <c r="A3" s="6" t="s">
        <v>196</v>
      </c>
      <c r="B3" s="5" t="s">
        <v>150</v>
      </c>
      <c r="C3" s="308">
        <v>80</v>
      </c>
      <c r="D3" s="309"/>
      <c r="E3" s="310"/>
      <c r="F3" s="6" t="s">
        <v>121</v>
      </c>
      <c r="G3" s="16" t="s">
        <v>3</v>
      </c>
      <c r="H3" s="215">
        <v>0</v>
      </c>
      <c r="I3" s="40">
        <f t="shared" ref="I3:I15" si="0">H3*C3</f>
        <v>0</v>
      </c>
    </row>
    <row r="4" spans="1:14" x14ac:dyDescent="0.3">
      <c r="A4" s="17" t="s">
        <v>411</v>
      </c>
      <c r="B4" s="3" t="s">
        <v>150</v>
      </c>
      <c r="C4" s="308">
        <v>23</v>
      </c>
      <c r="D4" s="309"/>
      <c r="E4" s="310"/>
      <c r="F4" s="4" t="s">
        <v>121</v>
      </c>
      <c r="G4" s="21" t="s">
        <v>3</v>
      </c>
      <c r="H4" s="215">
        <v>0</v>
      </c>
      <c r="I4" s="40">
        <f t="shared" si="0"/>
        <v>0</v>
      </c>
      <c r="K4" s="7"/>
    </row>
    <row r="5" spans="1:14" x14ac:dyDescent="0.3">
      <c r="A5" s="6" t="s">
        <v>194</v>
      </c>
      <c r="B5" s="5" t="s">
        <v>150</v>
      </c>
      <c r="C5" s="308">
        <v>46</v>
      </c>
      <c r="D5" s="309"/>
      <c r="E5" s="310"/>
      <c r="F5" s="6" t="s">
        <v>121</v>
      </c>
      <c r="G5" s="16" t="s">
        <v>3</v>
      </c>
      <c r="H5" s="215">
        <v>0</v>
      </c>
      <c r="I5" s="40">
        <f t="shared" si="0"/>
        <v>0</v>
      </c>
      <c r="K5" s="1"/>
    </row>
    <row r="6" spans="1:14" ht="20.399999999999999" x14ac:dyDescent="0.3">
      <c r="A6" s="4" t="s">
        <v>412</v>
      </c>
      <c r="B6" s="3" t="s">
        <v>150</v>
      </c>
      <c r="C6" s="308">
        <v>138</v>
      </c>
      <c r="D6" s="309"/>
      <c r="E6" s="310"/>
      <c r="F6" s="4" t="s">
        <v>121</v>
      </c>
      <c r="G6" s="21" t="s">
        <v>3</v>
      </c>
      <c r="H6" s="215">
        <v>0</v>
      </c>
      <c r="I6" s="40">
        <f t="shared" si="0"/>
        <v>0</v>
      </c>
      <c r="K6" s="1"/>
    </row>
    <row r="7" spans="1:14" ht="20.399999999999999" x14ac:dyDescent="0.3">
      <c r="A7" s="4" t="s">
        <v>413</v>
      </c>
      <c r="B7" s="3" t="s">
        <v>150</v>
      </c>
      <c r="C7" s="308">
        <v>161</v>
      </c>
      <c r="D7" s="309"/>
      <c r="E7" s="310"/>
      <c r="F7" s="4" t="s">
        <v>121</v>
      </c>
      <c r="G7" s="21" t="s">
        <v>3</v>
      </c>
      <c r="H7" s="215">
        <v>0</v>
      </c>
      <c r="I7" s="40">
        <f t="shared" si="0"/>
        <v>0</v>
      </c>
      <c r="K7" s="1"/>
    </row>
    <row r="8" spans="1:14" ht="21" x14ac:dyDescent="0.3">
      <c r="A8" s="6" t="s">
        <v>190</v>
      </c>
      <c r="B8" s="5" t="s">
        <v>150</v>
      </c>
      <c r="C8" s="308">
        <v>113</v>
      </c>
      <c r="D8" s="309"/>
      <c r="E8" s="310"/>
      <c r="F8" s="6" t="s">
        <v>121</v>
      </c>
      <c r="G8" s="16" t="s">
        <v>3</v>
      </c>
      <c r="H8" s="215">
        <v>0</v>
      </c>
      <c r="I8" s="40">
        <f t="shared" si="0"/>
        <v>0</v>
      </c>
      <c r="K8" s="31"/>
      <c r="N8" s="32"/>
    </row>
    <row r="9" spans="1:14" ht="18" x14ac:dyDescent="0.35">
      <c r="A9" s="6" t="s">
        <v>189</v>
      </c>
      <c r="B9" s="5" t="s">
        <v>150</v>
      </c>
      <c r="C9" s="308">
        <v>196</v>
      </c>
      <c r="D9" s="309"/>
      <c r="E9" s="310"/>
      <c r="F9" s="6" t="s">
        <v>121</v>
      </c>
      <c r="G9" s="16" t="s">
        <v>3</v>
      </c>
      <c r="H9" s="215">
        <v>0</v>
      </c>
      <c r="I9" s="40">
        <f t="shared" si="0"/>
        <v>0</v>
      </c>
      <c r="M9" s="33"/>
      <c r="N9" s="66"/>
    </row>
    <row r="10" spans="1:14" x14ac:dyDescent="0.3">
      <c r="A10" s="6" t="s">
        <v>188</v>
      </c>
      <c r="B10" s="5" t="s">
        <v>150</v>
      </c>
      <c r="C10" s="308">
        <v>264</v>
      </c>
      <c r="D10" s="309"/>
      <c r="E10" s="310"/>
      <c r="F10" s="6" t="s">
        <v>121</v>
      </c>
      <c r="G10" s="16" t="s">
        <v>3</v>
      </c>
      <c r="H10" s="215">
        <v>0</v>
      </c>
      <c r="I10" s="40">
        <f t="shared" si="0"/>
        <v>0</v>
      </c>
    </row>
    <row r="11" spans="1:14" ht="30.6" customHeight="1" x14ac:dyDescent="0.35">
      <c r="A11" s="6" t="s">
        <v>187</v>
      </c>
      <c r="B11" s="5" t="s">
        <v>150</v>
      </c>
      <c r="C11" s="308">
        <v>476</v>
      </c>
      <c r="D11" s="309"/>
      <c r="E11" s="310"/>
      <c r="F11" s="6" t="s">
        <v>5</v>
      </c>
      <c r="G11" s="16" t="s">
        <v>3</v>
      </c>
      <c r="H11" s="215">
        <v>0</v>
      </c>
      <c r="I11" s="40">
        <f t="shared" si="0"/>
        <v>0</v>
      </c>
      <c r="M11" s="33"/>
      <c r="N11" s="66"/>
    </row>
    <row r="12" spans="1:14" x14ac:dyDescent="0.3">
      <c r="A12" s="6" t="s">
        <v>186</v>
      </c>
      <c r="B12" s="5" t="s">
        <v>150</v>
      </c>
      <c r="C12" s="308">
        <v>427</v>
      </c>
      <c r="D12" s="309"/>
      <c r="E12" s="310"/>
      <c r="F12" s="6" t="s">
        <v>5</v>
      </c>
      <c r="G12" s="16" t="s">
        <v>3</v>
      </c>
      <c r="H12" s="215">
        <v>0</v>
      </c>
      <c r="I12" s="40">
        <f t="shared" si="0"/>
        <v>0</v>
      </c>
    </row>
    <row r="13" spans="1:14" ht="20.399999999999999" customHeight="1" x14ac:dyDescent="0.3">
      <c r="A13" s="6" t="s">
        <v>185</v>
      </c>
      <c r="B13" s="5" t="s">
        <v>150</v>
      </c>
      <c r="C13" s="308">
        <v>1122</v>
      </c>
      <c r="D13" s="309"/>
      <c r="E13" s="310"/>
      <c r="F13" s="6" t="s">
        <v>5</v>
      </c>
      <c r="G13" s="16" t="s">
        <v>3</v>
      </c>
      <c r="H13" s="215">
        <v>0</v>
      </c>
      <c r="I13" s="40">
        <f t="shared" si="0"/>
        <v>0</v>
      </c>
    </row>
    <row r="14" spans="1:14" ht="20.399999999999999" customHeight="1" x14ac:dyDescent="0.3">
      <c r="A14" s="6" t="s">
        <v>184</v>
      </c>
      <c r="B14" s="5" t="s">
        <v>6</v>
      </c>
      <c r="C14" s="308">
        <v>4.5999999999999996</v>
      </c>
      <c r="D14" s="309"/>
      <c r="E14" s="310"/>
      <c r="F14" s="6" t="s">
        <v>5</v>
      </c>
      <c r="G14" s="16" t="s">
        <v>3</v>
      </c>
      <c r="H14" s="215">
        <v>0</v>
      </c>
      <c r="I14" s="40">
        <f t="shared" si="0"/>
        <v>0</v>
      </c>
    </row>
    <row r="15" spans="1:14" ht="20.399999999999999" customHeight="1" x14ac:dyDescent="0.3">
      <c r="A15" s="6" t="s">
        <v>183</v>
      </c>
      <c r="B15" s="5" t="s">
        <v>150</v>
      </c>
      <c r="C15" s="311">
        <v>882</v>
      </c>
      <c r="D15" s="312"/>
      <c r="E15" s="313"/>
      <c r="F15" s="6" t="s">
        <v>5</v>
      </c>
      <c r="G15" s="16" t="s">
        <v>3</v>
      </c>
      <c r="H15" s="215">
        <v>0</v>
      </c>
      <c r="I15" s="40">
        <f t="shared" si="0"/>
        <v>0</v>
      </c>
    </row>
    <row r="16" spans="1:14" s="39" customFormat="1" ht="25.2" customHeight="1" x14ac:dyDescent="0.3">
      <c r="A16" s="18" t="s">
        <v>473</v>
      </c>
      <c r="B16" s="11" t="s">
        <v>181</v>
      </c>
      <c r="C16" s="248" t="s">
        <v>84</v>
      </c>
      <c r="D16" s="249"/>
      <c r="E16" s="250"/>
      <c r="F16" s="72">
        <v>5666</v>
      </c>
      <c r="G16" s="26" t="s">
        <v>83</v>
      </c>
      <c r="H16" s="216">
        <v>0</v>
      </c>
      <c r="I16" s="53">
        <f>H16*F16</f>
        <v>0</v>
      </c>
    </row>
    <row r="17" spans="1:9" s="39" customFormat="1" ht="25.2" customHeight="1" x14ac:dyDescent="0.3">
      <c r="A17" s="18" t="s">
        <v>474</v>
      </c>
      <c r="B17" s="11" t="s">
        <v>181</v>
      </c>
      <c r="C17" s="248" t="s">
        <v>84</v>
      </c>
      <c r="D17" s="249"/>
      <c r="E17" s="250"/>
      <c r="F17" s="72">
        <v>6799.5</v>
      </c>
      <c r="G17" s="26" t="s">
        <v>83</v>
      </c>
      <c r="H17" s="216">
        <v>0</v>
      </c>
      <c r="I17" s="53">
        <f>H17*F17</f>
        <v>0</v>
      </c>
    </row>
    <row r="18" spans="1:9" x14ac:dyDescent="0.3">
      <c r="A18" s="6" t="s">
        <v>180</v>
      </c>
      <c r="B18" s="5" t="s">
        <v>179</v>
      </c>
      <c r="C18" s="314">
        <v>6.5</v>
      </c>
      <c r="D18" s="315"/>
      <c r="E18" s="316"/>
      <c r="F18" s="6" t="s">
        <v>5</v>
      </c>
      <c r="G18" s="16" t="s">
        <v>83</v>
      </c>
      <c r="H18" s="215">
        <v>0</v>
      </c>
      <c r="I18" s="40">
        <f t="shared" ref="I18:I26" si="1">H18*C18</f>
        <v>0</v>
      </c>
    </row>
    <row r="19" spans="1:9" x14ac:dyDescent="0.3">
      <c r="A19" s="6" t="s">
        <v>178</v>
      </c>
      <c r="B19" s="5" t="s">
        <v>150</v>
      </c>
      <c r="C19" s="308">
        <v>237</v>
      </c>
      <c r="D19" s="309"/>
      <c r="E19" s="310"/>
      <c r="F19" s="6" t="s">
        <v>5</v>
      </c>
      <c r="G19" s="16" t="s">
        <v>3</v>
      </c>
      <c r="H19" s="215">
        <v>0</v>
      </c>
      <c r="I19" s="40">
        <f t="shared" si="1"/>
        <v>0</v>
      </c>
    </row>
    <row r="20" spans="1:9" x14ac:dyDescent="0.3">
      <c r="A20" s="6" t="s">
        <v>177</v>
      </c>
      <c r="B20" s="5" t="s">
        <v>150</v>
      </c>
      <c r="C20" s="308">
        <v>332</v>
      </c>
      <c r="D20" s="309"/>
      <c r="E20" s="310"/>
      <c r="F20" s="5" t="s">
        <v>5</v>
      </c>
      <c r="G20" s="16" t="s">
        <v>3</v>
      </c>
      <c r="H20" s="215">
        <v>0</v>
      </c>
      <c r="I20" s="40">
        <f t="shared" si="1"/>
        <v>0</v>
      </c>
    </row>
    <row r="21" spans="1:9" x14ac:dyDescent="0.3">
      <c r="A21" s="6" t="s">
        <v>176</v>
      </c>
      <c r="B21" s="5" t="s">
        <v>150</v>
      </c>
      <c r="C21" s="308">
        <v>2726</v>
      </c>
      <c r="D21" s="309"/>
      <c r="E21" s="310"/>
      <c r="F21" s="5" t="s">
        <v>5</v>
      </c>
      <c r="G21" s="16" t="s">
        <v>3</v>
      </c>
      <c r="H21" s="215">
        <v>0</v>
      </c>
      <c r="I21" s="40">
        <f t="shared" si="1"/>
        <v>0</v>
      </c>
    </row>
    <row r="22" spans="1:9" x14ac:dyDescent="0.3">
      <c r="A22" s="4" t="s">
        <v>414</v>
      </c>
      <c r="B22" s="3" t="s">
        <v>150</v>
      </c>
      <c r="C22" s="308">
        <v>863</v>
      </c>
      <c r="D22" s="309"/>
      <c r="E22" s="310"/>
      <c r="F22" s="3" t="s">
        <v>5</v>
      </c>
      <c r="G22" s="21" t="s">
        <v>3</v>
      </c>
      <c r="H22" s="215">
        <v>0</v>
      </c>
      <c r="I22" s="40">
        <f t="shared" si="1"/>
        <v>0</v>
      </c>
    </row>
    <row r="23" spans="1:9" x14ac:dyDescent="0.3">
      <c r="A23" s="6" t="s">
        <v>173</v>
      </c>
      <c r="B23" s="5" t="s">
        <v>6</v>
      </c>
      <c r="C23" s="308">
        <v>4</v>
      </c>
      <c r="D23" s="309"/>
      <c r="E23" s="310"/>
      <c r="F23" s="5" t="s">
        <v>5</v>
      </c>
      <c r="G23" s="16" t="s">
        <v>3</v>
      </c>
      <c r="H23" s="215">
        <v>0</v>
      </c>
      <c r="I23" s="40">
        <f t="shared" si="1"/>
        <v>0</v>
      </c>
    </row>
    <row r="24" spans="1:9" x14ac:dyDescent="0.3">
      <c r="A24" s="6" t="s">
        <v>172</v>
      </c>
      <c r="B24" s="5" t="s">
        <v>150</v>
      </c>
      <c r="C24" s="308">
        <v>2200</v>
      </c>
      <c r="D24" s="309"/>
      <c r="E24" s="310"/>
      <c r="F24" s="5" t="s">
        <v>5</v>
      </c>
      <c r="G24" s="16" t="s">
        <v>3</v>
      </c>
      <c r="H24" s="215">
        <v>0</v>
      </c>
      <c r="I24" s="40">
        <f t="shared" si="1"/>
        <v>0</v>
      </c>
    </row>
    <row r="25" spans="1:9" x14ac:dyDescent="0.3">
      <c r="A25" s="6" t="s">
        <v>617</v>
      </c>
      <c r="B25" s="5" t="s">
        <v>123</v>
      </c>
      <c r="C25" s="308">
        <v>1</v>
      </c>
      <c r="D25" s="309"/>
      <c r="E25" s="310"/>
      <c r="F25" s="5" t="s">
        <v>5</v>
      </c>
      <c r="G25" s="16" t="s">
        <v>3</v>
      </c>
      <c r="H25" s="215">
        <v>0</v>
      </c>
      <c r="I25" s="40">
        <f t="shared" si="1"/>
        <v>0</v>
      </c>
    </row>
    <row r="26" spans="1:9" x14ac:dyDescent="0.3">
      <c r="A26" s="6" t="s">
        <v>171</v>
      </c>
      <c r="B26" s="5" t="s">
        <v>150</v>
      </c>
      <c r="C26" s="308">
        <v>161</v>
      </c>
      <c r="D26" s="309"/>
      <c r="E26" s="310"/>
      <c r="F26" s="5" t="s">
        <v>5</v>
      </c>
      <c r="G26" s="16" t="s">
        <v>3</v>
      </c>
      <c r="H26" s="215">
        <v>0</v>
      </c>
      <c r="I26" s="40">
        <f t="shared" si="1"/>
        <v>0</v>
      </c>
    </row>
    <row r="28" spans="1:9" ht="28.2" customHeight="1" x14ac:dyDescent="0.3">
      <c r="A28" s="317" t="s">
        <v>1</v>
      </c>
      <c r="B28" s="318"/>
      <c r="C28" s="318"/>
      <c r="D28" s="318"/>
      <c r="E28" s="318"/>
      <c r="F28" s="318"/>
      <c r="G28" s="318"/>
      <c r="H28" s="41"/>
      <c r="I28" s="41"/>
    </row>
    <row r="29" spans="1:9" ht="19.8" customHeight="1" x14ac:dyDescent="0.3">
      <c r="A29" s="319" t="s">
        <v>0</v>
      </c>
      <c r="B29" s="320"/>
      <c r="C29" s="320"/>
      <c r="D29" s="320"/>
      <c r="E29" s="320"/>
      <c r="F29" s="320"/>
      <c r="G29" s="320"/>
      <c r="H29" s="41"/>
      <c r="I29" s="41"/>
    </row>
  </sheetData>
  <sheetProtection algorithmName="SHA-512" hashValue="a7mjZWk88q6s7poV2aIQOQ92z8zFkgeLpKgLrL8lcen36O7hY+atmGXPsaUv16nsCWyvaqekw6BZjccAi2/BdA==" saltValue="6BB3vnrNwC6XZ0JxyoCL0w==" spinCount="100000" sheet="1" objects="1" scenarios="1" selectLockedCells="1"/>
  <mergeCells count="27">
    <mergeCell ref="A28:G28"/>
    <mergeCell ref="A29:G29"/>
    <mergeCell ref="C23:E23"/>
    <mergeCell ref="C24:E24"/>
    <mergeCell ref="C26:E26"/>
    <mergeCell ref="C25:E25"/>
    <mergeCell ref="C21:E21"/>
    <mergeCell ref="C22:E22"/>
    <mergeCell ref="C18:E18"/>
    <mergeCell ref="C19:E19"/>
    <mergeCell ref="C20:E20"/>
    <mergeCell ref="C17:E17"/>
    <mergeCell ref="C3:E3"/>
    <mergeCell ref="C4:E4"/>
    <mergeCell ref="A1:G1"/>
    <mergeCell ref="C8:E8"/>
    <mergeCell ref="C9:E9"/>
    <mergeCell ref="C10:E10"/>
    <mergeCell ref="C7:E7"/>
    <mergeCell ref="C5:E5"/>
    <mergeCell ref="C6:E6"/>
    <mergeCell ref="C14:E14"/>
    <mergeCell ref="C15:E15"/>
    <mergeCell ref="C16:E16"/>
    <mergeCell ref="C11:E11"/>
    <mergeCell ref="C12:E12"/>
    <mergeCell ref="C13:E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B837-E27B-4F34-9CE5-78D4E5A250ED}">
  <dimension ref="A1:M24"/>
  <sheetViews>
    <sheetView workbookViewId="0">
      <selection activeCell="G17" sqref="G17"/>
    </sheetView>
  </sheetViews>
  <sheetFormatPr defaultRowHeight="14.4" x14ac:dyDescent="0.3"/>
  <cols>
    <col min="1" max="1" width="44.44140625" customWidth="1"/>
    <col min="8" max="8" width="13.21875" customWidth="1"/>
    <col min="13" max="13" width="18.6640625" customWidth="1"/>
  </cols>
  <sheetData>
    <row r="1" spans="1:13" x14ac:dyDescent="0.3">
      <c r="A1" s="306" t="s">
        <v>170</v>
      </c>
      <c r="B1" s="307"/>
      <c r="C1" s="307"/>
      <c r="D1" s="307"/>
      <c r="E1" s="307"/>
      <c r="F1" s="307"/>
      <c r="G1" s="41"/>
      <c r="H1" s="41"/>
    </row>
    <row r="2" spans="1:13" ht="39" customHeight="1" x14ac:dyDescent="0.3">
      <c r="A2" s="9" t="s">
        <v>81</v>
      </c>
      <c r="B2" s="9" t="s">
        <v>80</v>
      </c>
      <c r="C2" s="10" t="s">
        <v>417</v>
      </c>
      <c r="D2" s="10" t="s">
        <v>418</v>
      </c>
      <c r="E2" s="10" t="s">
        <v>419</v>
      </c>
      <c r="F2" s="20" t="s">
        <v>75</v>
      </c>
      <c r="G2" s="42" t="s">
        <v>415</v>
      </c>
      <c r="H2" s="43" t="s">
        <v>416</v>
      </c>
    </row>
    <row r="3" spans="1:13" ht="20.399999999999999" customHeight="1" x14ac:dyDescent="0.3">
      <c r="A3" s="6" t="s">
        <v>167</v>
      </c>
      <c r="B3" s="5" t="s">
        <v>53</v>
      </c>
      <c r="C3" s="308">
        <v>6.75</v>
      </c>
      <c r="D3" s="309"/>
      <c r="E3" s="310"/>
      <c r="F3" s="16" t="s">
        <v>3</v>
      </c>
      <c r="G3" s="215">
        <v>0</v>
      </c>
      <c r="H3" s="40">
        <f t="shared" ref="H3:H18" si="0">G3*C3</f>
        <v>0</v>
      </c>
    </row>
    <row r="4" spans="1:13" x14ac:dyDescent="0.3">
      <c r="A4" s="6" t="s">
        <v>166</v>
      </c>
      <c r="B4" s="5" t="s">
        <v>53</v>
      </c>
      <c r="C4" s="308">
        <v>8.5</v>
      </c>
      <c r="D4" s="309"/>
      <c r="E4" s="310"/>
      <c r="F4" s="16" t="s">
        <v>3</v>
      </c>
      <c r="G4" s="215">
        <v>0</v>
      </c>
      <c r="H4" s="40">
        <f t="shared" si="0"/>
        <v>0</v>
      </c>
    </row>
    <row r="5" spans="1:13" x14ac:dyDescent="0.3">
      <c r="A5" s="6" t="s">
        <v>165</v>
      </c>
      <c r="B5" s="5" t="s">
        <v>53</v>
      </c>
      <c r="C5" s="308">
        <v>39</v>
      </c>
      <c r="D5" s="309"/>
      <c r="E5" s="310"/>
      <c r="F5" s="16" t="s">
        <v>3</v>
      </c>
      <c r="G5" s="215">
        <v>0</v>
      </c>
      <c r="H5" s="40">
        <f t="shared" si="0"/>
        <v>0</v>
      </c>
    </row>
    <row r="6" spans="1:13" x14ac:dyDescent="0.3">
      <c r="A6" s="6" t="s">
        <v>164</v>
      </c>
      <c r="B6" s="5" t="s">
        <v>53</v>
      </c>
      <c r="C6" s="308">
        <v>41.5</v>
      </c>
      <c r="D6" s="309"/>
      <c r="E6" s="310"/>
      <c r="F6" s="16" t="s">
        <v>3</v>
      </c>
      <c r="G6" s="215">
        <v>0</v>
      </c>
      <c r="H6" s="40">
        <f t="shared" si="0"/>
        <v>0</v>
      </c>
    </row>
    <row r="7" spans="1:13" ht="21" x14ac:dyDescent="0.3">
      <c r="A7" s="6" t="s">
        <v>163</v>
      </c>
      <c r="B7" s="5" t="s">
        <v>162</v>
      </c>
      <c r="C7" s="308">
        <v>188</v>
      </c>
      <c r="D7" s="309"/>
      <c r="E7" s="310"/>
      <c r="F7" s="16" t="s">
        <v>3</v>
      </c>
      <c r="G7" s="215">
        <v>0</v>
      </c>
      <c r="H7" s="40">
        <f t="shared" si="0"/>
        <v>0</v>
      </c>
      <c r="J7" s="31"/>
      <c r="M7" s="32"/>
    </row>
    <row r="8" spans="1:13" ht="18" x14ac:dyDescent="0.35">
      <c r="A8" s="6" t="s">
        <v>161</v>
      </c>
      <c r="B8" s="5" t="s">
        <v>53</v>
      </c>
      <c r="C8" s="308">
        <v>4.1500000000000004</v>
      </c>
      <c r="D8" s="309"/>
      <c r="E8" s="310"/>
      <c r="F8" s="16" t="s">
        <v>3</v>
      </c>
      <c r="G8" s="215">
        <v>0</v>
      </c>
      <c r="H8" s="40">
        <f t="shared" si="0"/>
        <v>0</v>
      </c>
      <c r="L8" s="33"/>
      <c r="M8" s="66"/>
    </row>
    <row r="9" spans="1:13" x14ac:dyDescent="0.3">
      <c r="A9" s="6" t="s">
        <v>160</v>
      </c>
      <c r="B9" s="5" t="s">
        <v>150</v>
      </c>
      <c r="C9" s="308">
        <v>3810</v>
      </c>
      <c r="D9" s="309"/>
      <c r="E9" s="310"/>
      <c r="F9" s="16" t="s">
        <v>3</v>
      </c>
      <c r="G9" s="215">
        <v>0</v>
      </c>
      <c r="H9" s="40">
        <f t="shared" si="0"/>
        <v>0</v>
      </c>
    </row>
    <row r="10" spans="1:13" ht="18" x14ac:dyDescent="0.35">
      <c r="A10" s="6" t="s">
        <v>159</v>
      </c>
      <c r="B10" s="5" t="s">
        <v>150</v>
      </c>
      <c r="C10" s="308">
        <v>4535</v>
      </c>
      <c r="D10" s="309"/>
      <c r="E10" s="310"/>
      <c r="F10" s="16" t="s">
        <v>3</v>
      </c>
      <c r="G10" s="215">
        <v>0</v>
      </c>
      <c r="H10" s="40">
        <f t="shared" si="0"/>
        <v>0</v>
      </c>
      <c r="L10" s="33"/>
      <c r="M10" s="66"/>
    </row>
    <row r="11" spans="1:13" x14ac:dyDescent="0.3">
      <c r="A11" s="6" t="s">
        <v>158</v>
      </c>
      <c r="B11" s="5" t="s">
        <v>150</v>
      </c>
      <c r="C11" s="308">
        <v>5260</v>
      </c>
      <c r="D11" s="309"/>
      <c r="E11" s="310"/>
      <c r="F11" s="16" t="s">
        <v>3</v>
      </c>
      <c r="G11" s="215">
        <v>0</v>
      </c>
      <c r="H11" s="40">
        <f t="shared" si="0"/>
        <v>0</v>
      </c>
    </row>
    <row r="12" spans="1:13" x14ac:dyDescent="0.3">
      <c r="A12" s="6" t="s">
        <v>157</v>
      </c>
      <c r="B12" s="5" t="s">
        <v>150</v>
      </c>
      <c r="C12" s="308">
        <v>5984</v>
      </c>
      <c r="D12" s="309"/>
      <c r="E12" s="310"/>
      <c r="F12" s="16" t="s">
        <v>3</v>
      </c>
      <c r="G12" s="215">
        <v>0</v>
      </c>
      <c r="H12" s="40">
        <f t="shared" si="0"/>
        <v>0</v>
      </c>
    </row>
    <row r="13" spans="1:13" x14ac:dyDescent="0.3">
      <c r="A13" s="6" t="s">
        <v>156</v>
      </c>
      <c r="B13" s="5" t="s">
        <v>85</v>
      </c>
      <c r="C13" s="308">
        <v>3123</v>
      </c>
      <c r="D13" s="309"/>
      <c r="E13" s="310"/>
      <c r="F13" s="16" t="s">
        <v>3</v>
      </c>
      <c r="G13" s="215">
        <v>0</v>
      </c>
      <c r="H13" s="40">
        <f t="shared" si="0"/>
        <v>0</v>
      </c>
    </row>
    <row r="14" spans="1:13" ht="20.399999999999999" x14ac:dyDescent="0.3">
      <c r="A14" s="6" t="s">
        <v>155</v>
      </c>
      <c r="B14" s="11" t="s">
        <v>123</v>
      </c>
      <c r="C14" s="308">
        <v>31</v>
      </c>
      <c r="D14" s="309"/>
      <c r="E14" s="310"/>
      <c r="F14" s="26" t="s">
        <v>3</v>
      </c>
      <c r="G14" s="216"/>
      <c r="H14" s="53">
        <f t="shared" si="0"/>
        <v>0</v>
      </c>
    </row>
    <row r="15" spans="1:13" ht="20.399999999999999" customHeight="1" x14ac:dyDescent="0.3">
      <c r="A15" s="6" t="s">
        <v>154</v>
      </c>
      <c r="B15" s="11" t="s">
        <v>123</v>
      </c>
      <c r="C15" s="308">
        <v>103</v>
      </c>
      <c r="D15" s="309"/>
      <c r="E15" s="310"/>
      <c r="F15" s="26" t="s">
        <v>3</v>
      </c>
      <c r="G15" s="216">
        <v>0</v>
      </c>
      <c r="H15" s="53">
        <f t="shared" si="0"/>
        <v>0</v>
      </c>
    </row>
    <row r="16" spans="1:13" ht="30.6" customHeight="1" x14ac:dyDescent="0.3">
      <c r="A16" s="6" t="s">
        <v>153</v>
      </c>
      <c r="B16" s="11" t="s">
        <v>6</v>
      </c>
      <c r="C16" s="308">
        <v>1370</v>
      </c>
      <c r="D16" s="309"/>
      <c r="E16" s="310"/>
      <c r="F16" s="26" t="s">
        <v>3</v>
      </c>
      <c r="G16" s="216">
        <v>0</v>
      </c>
      <c r="H16" s="53">
        <f t="shared" si="0"/>
        <v>0</v>
      </c>
    </row>
    <row r="17" spans="1:8" ht="27.6" customHeight="1" x14ac:dyDescent="0.3">
      <c r="A17" s="6" t="s">
        <v>152</v>
      </c>
      <c r="B17" s="11" t="s">
        <v>6</v>
      </c>
      <c r="C17" s="324">
        <v>4559</v>
      </c>
      <c r="D17" s="325"/>
      <c r="E17" s="326"/>
      <c r="F17" s="26" t="s">
        <v>3</v>
      </c>
      <c r="G17" s="216">
        <v>0</v>
      </c>
      <c r="H17" s="53">
        <f t="shared" si="0"/>
        <v>0</v>
      </c>
    </row>
    <row r="18" spans="1:8" x14ac:dyDescent="0.3">
      <c r="A18" s="6" t="s">
        <v>560</v>
      </c>
      <c r="B18" s="5" t="s">
        <v>150</v>
      </c>
      <c r="C18" s="45">
        <v>362.5</v>
      </c>
      <c r="D18" s="46"/>
      <c r="E18" s="46"/>
      <c r="F18" s="16" t="s">
        <v>3</v>
      </c>
      <c r="G18" s="217">
        <v>0</v>
      </c>
      <c r="H18" s="47">
        <f t="shared" si="0"/>
        <v>0</v>
      </c>
    </row>
    <row r="19" spans="1:8" x14ac:dyDescent="0.3">
      <c r="A19" s="6" t="s">
        <v>560</v>
      </c>
      <c r="B19" s="5" t="s">
        <v>150</v>
      </c>
      <c r="C19" s="45"/>
      <c r="D19" s="48">
        <v>362.5</v>
      </c>
      <c r="E19" s="49"/>
      <c r="F19" s="16" t="s">
        <v>3</v>
      </c>
      <c r="G19" s="217">
        <v>0</v>
      </c>
      <c r="H19" s="47">
        <f>G19*D19</f>
        <v>0</v>
      </c>
    </row>
    <row r="20" spans="1:8" x14ac:dyDescent="0.3">
      <c r="A20" s="6" t="s">
        <v>560</v>
      </c>
      <c r="B20" s="16" t="s">
        <v>150</v>
      </c>
      <c r="C20" s="51"/>
      <c r="D20" s="51"/>
      <c r="E20" s="50">
        <v>453</v>
      </c>
      <c r="F20" s="16" t="s">
        <v>3</v>
      </c>
      <c r="G20" s="217">
        <v>0</v>
      </c>
      <c r="H20" s="47">
        <f>G20*E20</f>
        <v>0</v>
      </c>
    </row>
    <row r="21" spans="1:8" x14ac:dyDescent="0.3">
      <c r="A21" s="6" t="s">
        <v>151</v>
      </c>
      <c r="B21" s="5" t="s">
        <v>150</v>
      </c>
      <c r="C21" s="321">
        <v>453</v>
      </c>
      <c r="D21" s="322"/>
      <c r="E21" s="323"/>
      <c r="F21" s="16" t="s">
        <v>3</v>
      </c>
      <c r="G21" s="215">
        <v>0</v>
      </c>
      <c r="H21" s="40">
        <f>G21*C21</f>
        <v>0</v>
      </c>
    </row>
    <row r="23" spans="1:8" ht="42.6" customHeight="1" x14ac:dyDescent="0.3">
      <c r="A23" s="317" t="s">
        <v>1</v>
      </c>
      <c r="B23" s="318"/>
      <c r="C23" s="318"/>
      <c r="D23" s="318"/>
      <c r="E23" s="318"/>
      <c r="F23" s="318"/>
      <c r="G23" s="41"/>
      <c r="H23" s="41"/>
    </row>
    <row r="24" spans="1:8" ht="19.8" customHeight="1" x14ac:dyDescent="0.3">
      <c r="A24" s="319" t="s">
        <v>0</v>
      </c>
      <c r="B24" s="320"/>
      <c r="C24" s="320"/>
      <c r="D24" s="320"/>
      <c r="E24" s="320"/>
      <c r="F24" s="320"/>
      <c r="G24" s="41"/>
      <c r="H24" s="41"/>
    </row>
  </sheetData>
  <sheetProtection algorithmName="SHA-512" hashValue="3Z2KbKId+x8piBSXu9cmpNj88qA7/BJl14YRuK4ILkptTlQUvay0/93Yxn14FUWX04NLLaanQru4ttyZqNB1fQ==" saltValue="UVqueHXtK5CJ/GedNJGGJA==" spinCount="100000" sheet="1" objects="1" scenarios="1" selectLockedCells="1"/>
  <mergeCells count="19">
    <mergeCell ref="C21:E21"/>
    <mergeCell ref="A23:F23"/>
    <mergeCell ref="A24:F24"/>
    <mergeCell ref="C15:E15"/>
    <mergeCell ref="C16:E16"/>
    <mergeCell ref="C17:E17"/>
    <mergeCell ref="C12:E12"/>
    <mergeCell ref="C13:E13"/>
    <mergeCell ref="C14:E14"/>
    <mergeCell ref="C9:E9"/>
    <mergeCell ref="C10:E10"/>
    <mergeCell ref="C11:E11"/>
    <mergeCell ref="A1:F1"/>
    <mergeCell ref="C6:E6"/>
    <mergeCell ref="C7:E7"/>
    <mergeCell ref="C8:E8"/>
    <mergeCell ref="C3:E3"/>
    <mergeCell ref="C4:E4"/>
    <mergeCell ref="C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41E8B-2400-4C4D-BB86-29A79AECD61E}">
  <dimension ref="A1:N14"/>
  <sheetViews>
    <sheetView topLeftCell="A4" workbookViewId="0">
      <selection activeCell="H3" sqref="H3"/>
    </sheetView>
  </sheetViews>
  <sheetFormatPr defaultRowHeight="14.4" x14ac:dyDescent="0.3"/>
  <cols>
    <col min="1" max="1" width="19" customWidth="1"/>
    <col min="9" max="9" width="14.33203125" customWidth="1"/>
    <col min="14" max="14" width="19.33203125" customWidth="1"/>
  </cols>
  <sheetData>
    <row r="1" spans="1:14" x14ac:dyDescent="0.3">
      <c r="A1" s="306" t="s">
        <v>149</v>
      </c>
      <c r="B1" s="307"/>
      <c r="C1" s="307"/>
      <c r="D1" s="307"/>
      <c r="E1" s="307"/>
      <c r="F1" s="307"/>
      <c r="G1" s="307"/>
      <c r="H1" s="41"/>
      <c r="I1" s="41"/>
    </row>
    <row r="2" spans="1:14" ht="36" x14ac:dyDescent="0.3">
      <c r="A2" s="9" t="s">
        <v>81</v>
      </c>
      <c r="B2" s="9" t="s">
        <v>80</v>
      </c>
      <c r="C2" s="10" t="s">
        <v>417</v>
      </c>
      <c r="D2" s="10" t="s">
        <v>418</v>
      </c>
      <c r="E2" s="10" t="s">
        <v>419</v>
      </c>
      <c r="F2" s="10" t="s">
        <v>472</v>
      </c>
      <c r="G2" s="20" t="s">
        <v>75</v>
      </c>
      <c r="H2" s="42" t="s">
        <v>415</v>
      </c>
      <c r="I2" s="43" t="s">
        <v>416</v>
      </c>
    </row>
    <row r="3" spans="1:14" ht="40.799999999999997" customHeight="1" x14ac:dyDescent="0.3">
      <c r="A3" s="18" t="s">
        <v>145</v>
      </c>
      <c r="B3" s="11" t="s">
        <v>285</v>
      </c>
      <c r="C3" s="327">
        <v>5</v>
      </c>
      <c r="D3" s="246"/>
      <c r="E3" s="247"/>
      <c r="F3" s="56">
        <v>35000</v>
      </c>
      <c r="G3" s="26" t="s">
        <v>89</v>
      </c>
      <c r="H3" s="218">
        <v>0</v>
      </c>
      <c r="I3" s="57">
        <f t="shared" ref="I3:I11" si="0">H3*C3</f>
        <v>0</v>
      </c>
    </row>
    <row r="4" spans="1:14" ht="40.799999999999997" customHeight="1" x14ac:dyDescent="0.3">
      <c r="A4" s="18" t="s">
        <v>145</v>
      </c>
      <c r="B4" s="11" t="s">
        <v>53</v>
      </c>
      <c r="C4" s="245">
        <v>4.25</v>
      </c>
      <c r="D4" s="246"/>
      <c r="E4" s="247"/>
      <c r="F4" s="56">
        <v>35000</v>
      </c>
      <c r="G4" s="26" t="s">
        <v>89</v>
      </c>
      <c r="H4" s="218">
        <v>0</v>
      </c>
      <c r="I4" s="57">
        <f t="shared" si="0"/>
        <v>0</v>
      </c>
      <c r="K4" s="31"/>
      <c r="N4" s="32"/>
    </row>
    <row r="5" spans="1:14" ht="40.799999999999997" customHeight="1" x14ac:dyDescent="0.35">
      <c r="A5" s="18" t="s">
        <v>144</v>
      </c>
      <c r="B5" s="11" t="s">
        <v>285</v>
      </c>
      <c r="C5" s="245">
        <v>9.25</v>
      </c>
      <c r="D5" s="246"/>
      <c r="E5" s="247"/>
      <c r="F5" s="56">
        <v>35000</v>
      </c>
      <c r="G5" s="26" t="s">
        <v>89</v>
      </c>
      <c r="H5" s="218">
        <v>0</v>
      </c>
      <c r="I5" s="57">
        <f t="shared" si="0"/>
        <v>0</v>
      </c>
      <c r="M5" s="33"/>
      <c r="N5" s="66"/>
    </row>
    <row r="6" spans="1:14" ht="40.799999999999997" customHeight="1" x14ac:dyDescent="0.35">
      <c r="A6" s="18" t="s">
        <v>144</v>
      </c>
      <c r="B6" s="11" t="s">
        <v>426</v>
      </c>
      <c r="C6" s="327">
        <v>7.75</v>
      </c>
      <c r="D6" s="246"/>
      <c r="E6" s="247"/>
      <c r="F6" s="56">
        <v>35000</v>
      </c>
      <c r="G6" s="26" t="s">
        <v>89</v>
      </c>
      <c r="H6" s="218">
        <v>0</v>
      </c>
      <c r="I6" s="57">
        <f t="shared" si="0"/>
        <v>0</v>
      </c>
      <c r="M6" s="33"/>
      <c r="N6" s="66"/>
    </row>
    <row r="7" spans="1:14" ht="40.799999999999997" customHeight="1" x14ac:dyDescent="0.3">
      <c r="A7" s="18" t="s">
        <v>143</v>
      </c>
      <c r="B7" s="11" t="s">
        <v>285</v>
      </c>
      <c r="C7" s="327">
        <v>18.5</v>
      </c>
      <c r="D7" s="246"/>
      <c r="E7" s="247"/>
      <c r="F7" s="56">
        <v>35000</v>
      </c>
      <c r="G7" s="26" t="s">
        <v>89</v>
      </c>
      <c r="H7" s="218">
        <v>0</v>
      </c>
      <c r="I7" s="57">
        <f t="shared" si="0"/>
        <v>0</v>
      </c>
    </row>
    <row r="8" spans="1:14" ht="40.799999999999997" customHeight="1" x14ac:dyDescent="0.3">
      <c r="A8" s="18" t="s">
        <v>143</v>
      </c>
      <c r="B8" s="11" t="s">
        <v>53</v>
      </c>
      <c r="C8" s="327">
        <v>15.75</v>
      </c>
      <c r="D8" s="246"/>
      <c r="E8" s="247"/>
      <c r="F8" s="56">
        <v>35000</v>
      </c>
      <c r="G8" s="26" t="s">
        <v>89</v>
      </c>
      <c r="H8" s="218">
        <v>0</v>
      </c>
      <c r="I8" s="57">
        <f t="shared" si="0"/>
        <v>0</v>
      </c>
    </row>
    <row r="9" spans="1:14" ht="40.799999999999997" customHeight="1" x14ac:dyDescent="0.3">
      <c r="A9" s="18" t="s">
        <v>141</v>
      </c>
      <c r="B9" s="11" t="s">
        <v>138</v>
      </c>
      <c r="C9" s="328">
        <v>15</v>
      </c>
      <c r="D9" s="329"/>
      <c r="E9" s="330"/>
      <c r="F9" s="11" t="s">
        <v>5</v>
      </c>
      <c r="G9" s="26" t="s">
        <v>89</v>
      </c>
      <c r="H9" s="218">
        <v>0</v>
      </c>
      <c r="I9" s="57">
        <f t="shared" si="0"/>
        <v>0</v>
      </c>
    </row>
    <row r="10" spans="1:14" ht="51" customHeight="1" x14ac:dyDescent="0.3">
      <c r="A10" s="18" t="s">
        <v>140</v>
      </c>
      <c r="B10" s="11" t="s">
        <v>138</v>
      </c>
      <c r="C10" s="328">
        <v>25</v>
      </c>
      <c r="D10" s="329"/>
      <c r="E10" s="330"/>
      <c r="F10" s="56">
        <v>15000</v>
      </c>
      <c r="G10" s="26" t="s">
        <v>89</v>
      </c>
      <c r="H10" s="218">
        <v>0</v>
      </c>
      <c r="I10" s="57">
        <f t="shared" si="0"/>
        <v>0</v>
      </c>
    </row>
    <row r="11" spans="1:14" ht="30.6" customHeight="1" x14ac:dyDescent="0.3">
      <c r="A11" s="18" t="s">
        <v>139</v>
      </c>
      <c r="B11" s="11" t="s">
        <v>138</v>
      </c>
      <c r="C11" s="328">
        <v>35</v>
      </c>
      <c r="D11" s="329"/>
      <c r="E11" s="330"/>
      <c r="F11" s="56">
        <v>15000</v>
      </c>
      <c r="G11" s="26" t="s">
        <v>89</v>
      </c>
      <c r="H11" s="218">
        <v>0</v>
      </c>
      <c r="I11" s="57">
        <f t="shared" si="0"/>
        <v>0</v>
      </c>
    </row>
    <row r="13" spans="1:14" ht="36.6" customHeight="1" x14ac:dyDescent="0.3">
      <c r="A13" s="317" t="s">
        <v>1</v>
      </c>
      <c r="B13" s="318"/>
      <c r="C13" s="318"/>
      <c r="D13" s="318"/>
      <c r="E13" s="318"/>
      <c r="F13" s="318"/>
      <c r="G13" s="318"/>
      <c r="H13" s="41"/>
      <c r="I13" s="41"/>
    </row>
    <row r="14" spans="1:14" ht="36.6" customHeight="1" x14ac:dyDescent="0.3">
      <c r="A14" s="319" t="s">
        <v>0</v>
      </c>
      <c r="B14" s="320"/>
      <c r="C14" s="320"/>
      <c r="D14" s="320"/>
      <c r="E14" s="320"/>
      <c r="F14" s="320"/>
      <c r="G14" s="320"/>
      <c r="H14" s="41"/>
      <c r="I14" s="41"/>
    </row>
  </sheetData>
  <sheetProtection algorithmName="SHA-512" hashValue="eP59Pf9NK7RNyNdL3Pq+uUd9Isr1C3iMQwHV8lp79hC8hpX77QAbKcJcunei1dpq4HtJddKdV3ItNBXy4piFAQ==" saltValue="7solRaN4xPvS6zNqxdFXbw==" spinCount="100000" sheet="1" objects="1" scenarios="1" selectLockedCells="1"/>
  <mergeCells count="12">
    <mergeCell ref="A14:G14"/>
    <mergeCell ref="C4:E4"/>
    <mergeCell ref="C5:E5"/>
    <mergeCell ref="C8:E8"/>
    <mergeCell ref="C9:E9"/>
    <mergeCell ref="C10:E10"/>
    <mergeCell ref="C11:E11"/>
    <mergeCell ref="C3:E3"/>
    <mergeCell ref="C6:E6"/>
    <mergeCell ref="C7:E7"/>
    <mergeCell ref="A1:G1"/>
    <mergeCell ref="A13:G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3F2A4-FD83-423B-8A56-4E469869A3D9}">
  <dimension ref="A1:N52"/>
  <sheetViews>
    <sheetView workbookViewId="0">
      <selection activeCell="H7" sqref="H7"/>
    </sheetView>
  </sheetViews>
  <sheetFormatPr defaultRowHeight="14.4" x14ac:dyDescent="0.3"/>
  <cols>
    <col min="1" max="1" width="39.21875" style="81" customWidth="1"/>
    <col min="2" max="8" width="8.88671875" style="25"/>
    <col min="9" max="9" width="15.88671875" style="25" customWidth="1"/>
    <col min="14" max="14" width="10.5546875" customWidth="1"/>
  </cols>
  <sheetData>
    <row r="1" spans="1:14" x14ac:dyDescent="0.3">
      <c r="A1" s="338" t="s">
        <v>137</v>
      </c>
      <c r="B1" s="339"/>
      <c r="C1" s="339"/>
      <c r="D1" s="339"/>
      <c r="E1" s="339"/>
      <c r="F1" s="339"/>
      <c r="G1" s="339"/>
      <c r="H1" s="24"/>
      <c r="I1" s="24"/>
    </row>
    <row r="2" spans="1:14" ht="30.6" x14ac:dyDescent="0.3">
      <c r="A2" s="80" t="s">
        <v>81</v>
      </c>
      <c r="B2" s="9" t="s">
        <v>80</v>
      </c>
      <c r="C2" s="9" t="s">
        <v>417</v>
      </c>
      <c r="D2" s="9" t="s">
        <v>418</v>
      </c>
      <c r="E2" s="9" t="s">
        <v>419</v>
      </c>
      <c r="F2" s="9" t="s">
        <v>76</v>
      </c>
      <c r="G2" s="20" t="s">
        <v>75</v>
      </c>
      <c r="H2" s="37" t="s">
        <v>415</v>
      </c>
      <c r="I2" s="36" t="s">
        <v>416</v>
      </c>
    </row>
    <row r="3" spans="1:14" x14ac:dyDescent="0.3">
      <c r="A3" s="18" t="s">
        <v>136</v>
      </c>
      <c r="B3" s="11" t="s">
        <v>6</v>
      </c>
      <c r="C3" s="308">
        <v>401</v>
      </c>
      <c r="D3" s="309"/>
      <c r="E3" s="310"/>
      <c r="F3" s="11" t="s">
        <v>5</v>
      </c>
      <c r="G3" s="26" t="s">
        <v>3</v>
      </c>
      <c r="H3" s="216">
        <v>0</v>
      </c>
      <c r="I3" s="53">
        <f t="shared" ref="I3:I9" si="0">H3*C3</f>
        <v>0</v>
      </c>
    </row>
    <row r="4" spans="1:14" x14ac:dyDescent="0.3">
      <c r="A4" s="18" t="s">
        <v>135</v>
      </c>
      <c r="B4" s="11" t="s">
        <v>36</v>
      </c>
      <c r="C4" s="308">
        <v>5.22</v>
      </c>
      <c r="D4" s="309"/>
      <c r="E4" s="310"/>
      <c r="F4" s="11" t="s">
        <v>5</v>
      </c>
      <c r="G4" s="26" t="s">
        <v>3</v>
      </c>
      <c r="H4" s="216">
        <v>0</v>
      </c>
      <c r="I4" s="53">
        <f t="shared" si="0"/>
        <v>0</v>
      </c>
    </row>
    <row r="5" spans="1:14" x14ac:dyDescent="0.3">
      <c r="A5" s="18" t="s">
        <v>134</v>
      </c>
      <c r="B5" s="11" t="s">
        <v>36</v>
      </c>
      <c r="C5" s="308">
        <v>5.69</v>
      </c>
      <c r="D5" s="309"/>
      <c r="E5" s="310"/>
      <c r="F5" s="11" t="s">
        <v>5</v>
      </c>
      <c r="G5" s="26" t="s">
        <v>3</v>
      </c>
      <c r="H5" s="216">
        <v>0</v>
      </c>
      <c r="I5" s="53">
        <f t="shared" si="0"/>
        <v>0</v>
      </c>
    </row>
    <row r="6" spans="1:14" ht="20.399999999999999" x14ac:dyDescent="0.3">
      <c r="A6" s="18" t="s">
        <v>133</v>
      </c>
      <c r="B6" s="11" t="s">
        <v>36</v>
      </c>
      <c r="C6" s="308">
        <v>5.0199999999999996</v>
      </c>
      <c r="D6" s="309"/>
      <c r="E6" s="310"/>
      <c r="F6" s="11" t="s">
        <v>5</v>
      </c>
      <c r="G6" s="26" t="s">
        <v>3</v>
      </c>
      <c r="H6" s="216">
        <v>0</v>
      </c>
      <c r="I6" s="53">
        <f t="shared" si="0"/>
        <v>0</v>
      </c>
    </row>
    <row r="7" spans="1:14" ht="21" x14ac:dyDescent="0.3">
      <c r="A7" s="18" t="s">
        <v>132</v>
      </c>
      <c r="B7" s="11" t="s">
        <v>36</v>
      </c>
      <c r="C7" s="308">
        <v>6.59</v>
      </c>
      <c r="D7" s="309"/>
      <c r="E7" s="310"/>
      <c r="F7" s="11" t="s">
        <v>5</v>
      </c>
      <c r="G7" s="26" t="s">
        <v>3</v>
      </c>
      <c r="H7" s="216">
        <v>0</v>
      </c>
      <c r="I7" s="53">
        <f t="shared" si="0"/>
        <v>0</v>
      </c>
      <c r="K7" s="31"/>
      <c r="N7" s="32"/>
    </row>
    <row r="8" spans="1:14" ht="40.200000000000003" customHeight="1" x14ac:dyDescent="0.35">
      <c r="A8" s="18" t="s">
        <v>131</v>
      </c>
      <c r="B8" s="11" t="s">
        <v>36</v>
      </c>
      <c r="C8" s="308">
        <v>4.7</v>
      </c>
      <c r="D8" s="309"/>
      <c r="E8" s="310"/>
      <c r="F8" s="11" t="s">
        <v>5</v>
      </c>
      <c r="G8" s="26" t="s">
        <v>3</v>
      </c>
      <c r="H8" s="216">
        <v>0</v>
      </c>
      <c r="I8" s="53">
        <f t="shared" si="0"/>
        <v>0</v>
      </c>
      <c r="M8" s="33"/>
      <c r="N8" s="66"/>
    </row>
    <row r="9" spans="1:14" x14ac:dyDescent="0.3">
      <c r="A9" s="18" t="s">
        <v>130</v>
      </c>
      <c r="B9" s="11" t="s">
        <v>36</v>
      </c>
      <c r="C9" s="311">
        <v>0.22</v>
      </c>
      <c r="D9" s="312"/>
      <c r="E9" s="313"/>
      <c r="F9" s="11" t="s">
        <v>5</v>
      </c>
      <c r="G9" s="26" t="s">
        <v>3</v>
      </c>
      <c r="H9" s="216">
        <v>0</v>
      </c>
      <c r="I9" s="53">
        <f t="shared" si="0"/>
        <v>0</v>
      </c>
    </row>
    <row r="10" spans="1:14" ht="48.6" customHeight="1" x14ac:dyDescent="0.35">
      <c r="A10" s="18" t="s">
        <v>475</v>
      </c>
      <c r="B10" s="11" t="s">
        <v>123</v>
      </c>
      <c r="C10" s="245" t="s">
        <v>116</v>
      </c>
      <c r="D10" s="246"/>
      <c r="E10" s="247"/>
      <c r="F10" s="12">
        <v>101</v>
      </c>
      <c r="G10" s="26" t="s">
        <v>83</v>
      </c>
      <c r="H10" s="216">
        <v>0</v>
      </c>
      <c r="I10" s="53">
        <f>H10*F10</f>
        <v>0</v>
      </c>
      <c r="M10" s="33"/>
      <c r="N10" s="66"/>
    </row>
    <row r="11" spans="1:14" ht="48.6" customHeight="1" x14ac:dyDescent="0.35">
      <c r="A11" s="18" t="s">
        <v>476</v>
      </c>
      <c r="B11" s="11" t="s">
        <v>123</v>
      </c>
      <c r="C11" s="245" t="s">
        <v>116</v>
      </c>
      <c r="D11" s="246"/>
      <c r="E11" s="247"/>
      <c r="F11" s="12">
        <v>121.5</v>
      </c>
      <c r="G11" s="26" t="s">
        <v>83</v>
      </c>
      <c r="H11" s="216">
        <v>0</v>
      </c>
      <c r="I11" s="53">
        <f>H11*F11</f>
        <v>0</v>
      </c>
      <c r="M11" s="33"/>
      <c r="N11" s="66"/>
    </row>
    <row r="12" spans="1:14" ht="49.2" customHeight="1" x14ac:dyDescent="0.3">
      <c r="A12" s="17" t="s">
        <v>477</v>
      </c>
      <c r="B12" s="13" t="s">
        <v>6</v>
      </c>
      <c r="C12" s="331" t="s">
        <v>116</v>
      </c>
      <c r="D12" s="332"/>
      <c r="E12" s="333"/>
      <c r="F12" s="14">
        <v>3307</v>
      </c>
      <c r="G12" s="22" t="s">
        <v>83</v>
      </c>
      <c r="H12" s="216">
        <v>0</v>
      </c>
      <c r="I12" s="53">
        <f>H12*F12</f>
        <v>0</v>
      </c>
    </row>
    <row r="13" spans="1:14" ht="49.2" customHeight="1" x14ac:dyDescent="0.3">
      <c r="A13" s="17" t="s">
        <v>478</v>
      </c>
      <c r="B13" s="13" t="s">
        <v>6</v>
      </c>
      <c r="C13" s="331" t="s">
        <v>116</v>
      </c>
      <c r="D13" s="332"/>
      <c r="E13" s="333"/>
      <c r="F13" s="14">
        <v>3968</v>
      </c>
      <c r="G13" s="22" t="s">
        <v>83</v>
      </c>
      <c r="H13" s="216">
        <v>0</v>
      </c>
      <c r="I13" s="53">
        <f>H13*F13</f>
        <v>0</v>
      </c>
    </row>
    <row r="14" spans="1:14" x14ac:dyDescent="0.3">
      <c r="A14" s="18" t="s">
        <v>129</v>
      </c>
      <c r="B14" s="11" t="s">
        <v>6</v>
      </c>
      <c r="C14" s="254">
        <v>560</v>
      </c>
      <c r="D14" s="255"/>
      <c r="E14" s="256"/>
      <c r="F14" s="11" t="s">
        <v>5</v>
      </c>
      <c r="G14" s="26" t="s">
        <v>3</v>
      </c>
      <c r="H14" s="216">
        <v>0</v>
      </c>
      <c r="I14" s="53">
        <f>H14*C14</f>
        <v>0</v>
      </c>
    </row>
    <row r="15" spans="1:14" ht="25.8" customHeight="1" x14ac:dyDescent="0.3">
      <c r="A15" s="18" t="s">
        <v>479</v>
      </c>
      <c r="B15" s="11" t="s">
        <v>6</v>
      </c>
      <c r="C15" s="245" t="s">
        <v>84</v>
      </c>
      <c r="D15" s="246"/>
      <c r="E15" s="247"/>
      <c r="F15" s="12">
        <v>5350</v>
      </c>
      <c r="G15" s="26" t="s">
        <v>83</v>
      </c>
      <c r="H15" s="216">
        <v>0</v>
      </c>
      <c r="I15" s="53">
        <f>H15*F15</f>
        <v>0</v>
      </c>
    </row>
    <row r="16" spans="1:14" ht="25.8" customHeight="1" x14ac:dyDescent="0.3">
      <c r="A16" s="18" t="s">
        <v>480</v>
      </c>
      <c r="B16" s="11" t="s">
        <v>6</v>
      </c>
      <c r="C16" s="245" t="s">
        <v>84</v>
      </c>
      <c r="D16" s="246"/>
      <c r="E16" s="247"/>
      <c r="F16" s="12">
        <v>6420</v>
      </c>
      <c r="G16" s="26" t="s">
        <v>83</v>
      </c>
      <c r="H16" s="216">
        <v>0</v>
      </c>
      <c r="I16" s="53">
        <f>H16*F16</f>
        <v>0</v>
      </c>
    </row>
    <row r="17" spans="1:9" ht="21" customHeight="1" x14ac:dyDescent="0.3">
      <c r="A17" s="18" t="s">
        <v>564</v>
      </c>
      <c r="B17" s="11" t="s">
        <v>6</v>
      </c>
      <c r="C17" s="245" t="s">
        <v>84</v>
      </c>
      <c r="D17" s="246"/>
      <c r="E17" s="247"/>
      <c r="F17" s="12">
        <v>4100</v>
      </c>
      <c r="G17" s="26" t="s">
        <v>83</v>
      </c>
      <c r="H17" s="216">
        <v>0</v>
      </c>
      <c r="I17" s="53">
        <f>H17*F17</f>
        <v>0</v>
      </c>
    </row>
    <row r="18" spans="1:9" ht="21" customHeight="1" x14ac:dyDescent="0.3">
      <c r="A18" s="18" t="s">
        <v>565</v>
      </c>
      <c r="B18" s="11" t="s">
        <v>6</v>
      </c>
      <c r="C18" s="245" t="s">
        <v>84</v>
      </c>
      <c r="D18" s="246"/>
      <c r="E18" s="247"/>
      <c r="F18" s="12">
        <v>4920</v>
      </c>
      <c r="G18" s="26" t="s">
        <v>83</v>
      </c>
      <c r="H18" s="216">
        <v>0</v>
      </c>
      <c r="I18" s="53">
        <f>H18*F18</f>
        <v>0</v>
      </c>
    </row>
    <row r="19" spans="1:9" x14ac:dyDescent="0.3">
      <c r="A19" s="18" t="s">
        <v>127</v>
      </c>
      <c r="B19" s="11" t="s">
        <v>6</v>
      </c>
      <c r="C19" s="254">
        <v>723.35</v>
      </c>
      <c r="D19" s="255"/>
      <c r="E19" s="256"/>
      <c r="F19" s="11" t="s">
        <v>5</v>
      </c>
      <c r="G19" s="26" t="s">
        <v>3</v>
      </c>
      <c r="H19" s="216">
        <v>0</v>
      </c>
      <c r="I19" s="53">
        <f>H19*C19</f>
        <v>0</v>
      </c>
    </row>
    <row r="20" spans="1:9" ht="20.399999999999999" x14ac:dyDescent="0.3">
      <c r="A20" s="17" t="s">
        <v>408</v>
      </c>
      <c r="B20" s="13" t="s">
        <v>123</v>
      </c>
      <c r="C20" s="231">
        <v>31</v>
      </c>
      <c r="D20" s="232"/>
      <c r="E20" s="233"/>
      <c r="F20" s="13" t="s">
        <v>5</v>
      </c>
      <c r="G20" s="22" t="s">
        <v>3</v>
      </c>
      <c r="H20" s="216">
        <v>0</v>
      </c>
      <c r="I20" s="53">
        <f>H20*C20</f>
        <v>0</v>
      </c>
    </row>
    <row r="21" spans="1:9" x14ac:dyDescent="0.3">
      <c r="A21" s="18" t="s">
        <v>124</v>
      </c>
      <c r="B21" s="11" t="s">
        <v>123</v>
      </c>
      <c r="C21" s="254">
        <v>6</v>
      </c>
      <c r="D21" s="255"/>
      <c r="E21" s="256"/>
      <c r="F21" s="11" t="s">
        <v>5</v>
      </c>
      <c r="G21" s="26" t="s">
        <v>3</v>
      </c>
      <c r="H21" s="216">
        <v>0</v>
      </c>
      <c r="I21" s="53">
        <f>H21*C21</f>
        <v>0</v>
      </c>
    </row>
    <row r="22" spans="1:9" ht="20.399999999999999" x14ac:dyDescent="0.3">
      <c r="A22" s="130" t="s">
        <v>561</v>
      </c>
      <c r="B22" s="5" t="s">
        <v>36</v>
      </c>
      <c r="C22" s="334">
        <v>27</v>
      </c>
      <c r="D22" s="335"/>
      <c r="E22" s="336"/>
      <c r="F22" s="11" t="s">
        <v>5</v>
      </c>
      <c r="G22" s="26" t="s">
        <v>3</v>
      </c>
      <c r="H22" s="216">
        <v>0</v>
      </c>
      <c r="I22" s="53">
        <f t="shared" ref="I22:I23" si="1">H22*C22</f>
        <v>0</v>
      </c>
    </row>
    <row r="23" spans="1:9" ht="20.399999999999999" x14ac:dyDescent="0.3">
      <c r="A23" s="130" t="s">
        <v>562</v>
      </c>
      <c r="B23" s="5" t="s">
        <v>36</v>
      </c>
      <c r="C23" s="334">
        <v>30</v>
      </c>
      <c r="D23" s="335"/>
      <c r="E23" s="336"/>
      <c r="F23" s="11" t="s">
        <v>5</v>
      </c>
      <c r="G23" s="26" t="s">
        <v>3</v>
      </c>
      <c r="H23" s="216">
        <v>0</v>
      </c>
      <c r="I23" s="53">
        <f t="shared" si="1"/>
        <v>0</v>
      </c>
    </row>
    <row r="24" spans="1:9" ht="20.399999999999999" x14ac:dyDescent="0.3">
      <c r="A24" s="130" t="s">
        <v>563</v>
      </c>
      <c r="B24" s="5" t="s">
        <v>36</v>
      </c>
      <c r="C24" s="334">
        <v>27</v>
      </c>
      <c r="D24" s="335"/>
      <c r="E24" s="336"/>
      <c r="F24" s="13" t="s">
        <v>121</v>
      </c>
      <c r="G24" s="22" t="s">
        <v>3</v>
      </c>
      <c r="H24" s="216">
        <v>0</v>
      </c>
      <c r="I24" s="53">
        <f>H24*C24</f>
        <v>0</v>
      </c>
    </row>
    <row r="25" spans="1:9" ht="42" customHeight="1" x14ac:dyDescent="0.3">
      <c r="A25" s="18" t="s">
        <v>481</v>
      </c>
      <c r="B25" s="11" t="s">
        <v>6</v>
      </c>
      <c r="C25" s="245" t="s">
        <v>84</v>
      </c>
      <c r="D25" s="246"/>
      <c r="E25" s="247"/>
      <c r="F25" s="12">
        <v>500</v>
      </c>
      <c r="G25" s="26" t="s">
        <v>83</v>
      </c>
      <c r="H25" s="216">
        <v>0</v>
      </c>
      <c r="I25" s="53">
        <f>H25*F25</f>
        <v>0</v>
      </c>
    </row>
    <row r="26" spans="1:9" ht="29.4" customHeight="1" x14ac:dyDescent="0.3">
      <c r="A26" s="18" t="s">
        <v>482</v>
      </c>
      <c r="B26" s="11" t="s">
        <v>6</v>
      </c>
      <c r="C26" s="245" t="s">
        <v>84</v>
      </c>
      <c r="D26" s="246"/>
      <c r="E26" s="247"/>
      <c r="F26" s="12">
        <v>600</v>
      </c>
      <c r="G26" s="26" t="s">
        <v>83</v>
      </c>
      <c r="H26" s="216">
        <v>0</v>
      </c>
      <c r="I26" s="53">
        <f>H26*F26</f>
        <v>0</v>
      </c>
    </row>
    <row r="27" spans="1:9" ht="23.4" customHeight="1" x14ac:dyDescent="0.3">
      <c r="A27" s="18" t="s">
        <v>483</v>
      </c>
      <c r="B27" s="11" t="s">
        <v>36</v>
      </c>
      <c r="C27" s="245" t="s">
        <v>116</v>
      </c>
      <c r="D27" s="246"/>
      <c r="E27" s="247"/>
      <c r="F27" s="12">
        <v>25</v>
      </c>
      <c r="G27" s="26" t="s">
        <v>83</v>
      </c>
      <c r="H27" s="216">
        <v>0</v>
      </c>
      <c r="I27" s="53">
        <f>H27*F27</f>
        <v>0</v>
      </c>
    </row>
    <row r="28" spans="1:9" ht="22.2" customHeight="1" x14ac:dyDescent="0.3">
      <c r="A28" s="18" t="s">
        <v>484</v>
      </c>
      <c r="B28" s="11" t="s">
        <v>36</v>
      </c>
      <c r="C28" s="245" t="s">
        <v>116</v>
      </c>
      <c r="D28" s="246"/>
      <c r="E28" s="247"/>
      <c r="F28" s="12">
        <v>30</v>
      </c>
      <c r="G28" s="26" t="s">
        <v>83</v>
      </c>
      <c r="H28" s="216">
        <v>0</v>
      </c>
      <c r="I28" s="53">
        <f>H28*F28</f>
        <v>0</v>
      </c>
    </row>
    <row r="29" spans="1:9" x14ac:dyDescent="0.3">
      <c r="A29" s="18" t="s">
        <v>115</v>
      </c>
      <c r="B29" s="11" t="s">
        <v>6</v>
      </c>
      <c r="C29" s="254">
        <v>1813</v>
      </c>
      <c r="D29" s="255"/>
      <c r="E29" s="256"/>
      <c r="F29" s="11" t="s">
        <v>5</v>
      </c>
      <c r="G29" s="26" t="s">
        <v>3</v>
      </c>
      <c r="H29" s="216">
        <v>0</v>
      </c>
      <c r="I29" s="53">
        <f t="shared" ref="I29:I43" si="2">H29*C29</f>
        <v>0</v>
      </c>
    </row>
    <row r="30" spans="1:9" x14ac:dyDescent="0.3">
      <c r="A30" s="18" t="s">
        <v>114</v>
      </c>
      <c r="B30" s="11" t="s">
        <v>6</v>
      </c>
      <c r="C30" s="254">
        <v>2129</v>
      </c>
      <c r="D30" s="255"/>
      <c r="E30" s="256"/>
      <c r="F30" s="11" t="s">
        <v>5</v>
      </c>
      <c r="G30" s="26" t="s">
        <v>3</v>
      </c>
      <c r="H30" s="216">
        <v>0</v>
      </c>
      <c r="I30" s="53">
        <f t="shared" si="2"/>
        <v>0</v>
      </c>
    </row>
    <row r="31" spans="1:9" x14ac:dyDescent="0.3">
      <c r="A31" s="18" t="s">
        <v>113</v>
      </c>
      <c r="B31" s="11" t="s">
        <v>6</v>
      </c>
      <c r="C31" s="254">
        <v>2675</v>
      </c>
      <c r="D31" s="255"/>
      <c r="E31" s="256"/>
      <c r="F31" s="11" t="s">
        <v>5</v>
      </c>
      <c r="G31" s="26" t="s">
        <v>3</v>
      </c>
      <c r="H31" s="216">
        <v>0</v>
      </c>
      <c r="I31" s="53">
        <f t="shared" si="2"/>
        <v>0</v>
      </c>
    </row>
    <row r="32" spans="1:9" x14ac:dyDescent="0.3">
      <c r="A32" s="17" t="s">
        <v>409</v>
      </c>
      <c r="B32" s="13" t="s">
        <v>6</v>
      </c>
      <c r="C32" s="314">
        <v>2208</v>
      </c>
      <c r="D32" s="315"/>
      <c r="E32" s="316"/>
      <c r="F32" s="13" t="s">
        <v>5</v>
      </c>
      <c r="G32" s="22" t="s">
        <v>3</v>
      </c>
      <c r="H32" s="216">
        <v>0</v>
      </c>
      <c r="I32" s="53">
        <f t="shared" si="2"/>
        <v>0</v>
      </c>
    </row>
    <row r="33" spans="1:9" ht="33.6" customHeight="1" x14ac:dyDescent="0.3">
      <c r="A33" s="17" t="s">
        <v>410</v>
      </c>
      <c r="B33" s="13" t="s">
        <v>6</v>
      </c>
      <c r="C33" s="308">
        <v>1867</v>
      </c>
      <c r="D33" s="309"/>
      <c r="E33" s="310"/>
      <c r="F33" s="13" t="s">
        <v>5</v>
      </c>
      <c r="G33" s="22" t="s">
        <v>3</v>
      </c>
      <c r="H33" s="216">
        <v>0</v>
      </c>
      <c r="I33" s="53">
        <f t="shared" si="2"/>
        <v>0</v>
      </c>
    </row>
    <row r="34" spans="1:9" ht="33.6" customHeight="1" x14ac:dyDescent="0.3">
      <c r="A34" s="126" t="s">
        <v>558</v>
      </c>
      <c r="B34" s="127" t="s">
        <v>6</v>
      </c>
      <c r="C34" s="308">
        <v>1061</v>
      </c>
      <c r="D34" s="309"/>
      <c r="E34" s="310"/>
      <c r="F34" s="13" t="s">
        <v>5</v>
      </c>
      <c r="G34" s="22" t="s">
        <v>3</v>
      </c>
      <c r="H34" s="216">
        <v>0</v>
      </c>
      <c r="I34" s="53">
        <f t="shared" si="2"/>
        <v>0</v>
      </c>
    </row>
    <row r="35" spans="1:9" ht="33.6" customHeight="1" x14ac:dyDescent="0.3">
      <c r="A35" s="126" t="s">
        <v>559</v>
      </c>
      <c r="B35" s="126" t="s">
        <v>6</v>
      </c>
      <c r="C35" s="308">
        <v>1605</v>
      </c>
      <c r="D35" s="309"/>
      <c r="E35" s="310"/>
      <c r="F35" s="13" t="s">
        <v>5</v>
      </c>
      <c r="G35" s="22" t="s">
        <v>3</v>
      </c>
      <c r="H35" s="216">
        <v>0</v>
      </c>
      <c r="I35" s="53">
        <f t="shared" si="2"/>
        <v>0</v>
      </c>
    </row>
    <row r="36" spans="1:9" ht="23.4" customHeight="1" x14ac:dyDescent="0.3">
      <c r="A36" s="18" t="s">
        <v>112</v>
      </c>
      <c r="B36" s="11" t="s">
        <v>6</v>
      </c>
      <c r="C36" s="308">
        <v>1304</v>
      </c>
      <c r="D36" s="309"/>
      <c r="E36" s="310"/>
      <c r="F36" s="11" t="s">
        <v>5</v>
      </c>
      <c r="G36" s="26" t="s">
        <v>3</v>
      </c>
      <c r="H36" s="216">
        <v>0</v>
      </c>
      <c r="I36" s="53">
        <f t="shared" si="2"/>
        <v>0</v>
      </c>
    </row>
    <row r="37" spans="1:9" ht="33.6" customHeight="1" x14ac:dyDescent="0.3">
      <c r="A37" s="18" t="s">
        <v>111</v>
      </c>
      <c r="B37" s="11" t="s">
        <v>6</v>
      </c>
      <c r="C37" s="308">
        <v>1848</v>
      </c>
      <c r="D37" s="309"/>
      <c r="E37" s="310"/>
      <c r="F37" s="11" t="s">
        <v>5</v>
      </c>
      <c r="G37" s="26" t="s">
        <v>3</v>
      </c>
      <c r="H37" s="216">
        <v>0</v>
      </c>
      <c r="I37" s="53">
        <f t="shared" si="2"/>
        <v>0</v>
      </c>
    </row>
    <row r="38" spans="1:9" ht="36.6" customHeight="1" x14ac:dyDescent="0.3">
      <c r="A38" s="18" t="s">
        <v>110</v>
      </c>
      <c r="B38" s="11" t="s">
        <v>6</v>
      </c>
      <c r="C38" s="308">
        <v>1410</v>
      </c>
      <c r="D38" s="309"/>
      <c r="E38" s="310"/>
      <c r="F38" s="11" t="s">
        <v>5</v>
      </c>
      <c r="G38" s="26" t="s">
        <v>3</v>
      </c>
      <c r="H38" s="216">
        <v>0</v>
      </c>
      <c r="I38" s="53">
        <f t="shared" si="2"/>
        <v>0</v>
      </c>
    </row>
    <row r="39" spans="1:9" ht="49.2" customHeight="1" x14ac:dyDescent="0.3">
      <c r="A39" s="18" t="s">
        <v>109</v>
      </c>
      <c r="B39" s="11" t="s">
        <v>6</v>
      </c>
      <c r="C39" s="308">
        <v>1954</v>
      </c>
      <c r="D39" s="309"/>
      <c r="E39" s="310"/>
      <c r="F39" s="11" t="s">
        <v>5</v>
      </c>
      <c r="G39" s="26" t="s">
        <v>3</v>
      </c>
      <c r="H39" s="216">
        <v>0</v>
      </c>
      <c r="I39" s="53">
        <f t="shared" si="2"/>
        <v>0</v>
      </c>
    </row>
    <row r="40" spans="1:9" ht="31.8" customHeight="1" x14ac:dyDescent="0.3">
      <c r="A40" s="18" t="s">
        <v>108</v>
      </c>
      <c r="B40" s="11" t="s">
        <v>6</v>
      </c>
      <c r="C40" s="308">
        <v>1534</v>
      </c>
      <c r="D40" s="309"/>
      <c r="E40" s="310"/>
      <c r="F40" s="11" t="s">
        <v>5</v>
      </c>
      <c r="G40" s="26" t="s">
        <v>3</v>
      </c>
      <c r="H40" s="216">
        <v>0</v>
      </c>
      <c r="I40" s="53">
        <f t="shared" si="2"/>
        <v>0</v>
      </c>
    </row>
    <row r="41" spans="1:9" ht="20.399999999999999" x14ac:dyDescent="0.3">
      <c r="A41" s="18" t="s">
        <v>107</v>
      </c>
      <c r="B41" s="11" t="s">
        <v>6</v>
      </c>
      <c r="C41" s="308">
        <v>2078</v>
      </c>
      <c r="D41" s="309"/>
      <c r="E41" s="310"/>
      <c r="F41" s="11" t="s">
        <v>5</v>
      </c>
      <c r="G41" s="26" t="s">
        <v>3</v>
      </c>
      <c r="H41" s="216">
        <v>0</v>
      </c>
      <c r="I41" s="53">
        <f t="shared" si="2"/>
        <v>0</v>
      </c>
    </row>
    <row r="42" spans="1:9" ht="20.399999999999999" x14ac:dyDescent="0.3">
      <c r="A42" s="18" t="s">
        <v>106</v>
      </c>
      <c r="B42" s="11" t="s">
        <v>6</v>
      </c>
      <c r="C42" s="308">
        <v>1782</v>
      </c>
      <c r="D42" s="309"/>
      <c r="E42" s="310"/>
      <c r="F42" s="11" t="s">
        <v>5</v>
      </c>
      <c r="G42" s="26" t="s">
        <v>3</v>
      </c>
      <c r="H42" s="216">
        <v>0</v>
      </c>
      <c r="I42" s="53">
        <f t="shared" si="2"/>
        <v>0</v>
      </c>
    </row>
    <row r="43" spans="1:9" ht="20.399999999999999" x14ac:dyDescent="0.3">
      <c r="A43" s="18" t="s">
        <v>105</v>
      </c>
      <c r="B43" s="11" t="s">
        <v>6</v>
      </c>
      <c r="C43" s="311">
        <v>2323.25</v>
      </c>
      <c r="D43" s="312"/>
      <c r="E43" s="313"/>
      <c r="F43" s="11" t="s">
        <v>5</v>
      </c>
      <c r="G43" s="26" t="s">
        <v>3</v>
      </c>
      <c r="H43" s="216">
        <v>0</v>
      </c>
      <c r="I43" s="53">
        <f t="shared" si="2"/>
        <v>0</v>
      </c>
    </row>
    <row r="44" spans="1:9" ht="29.4" customHeight="1" x14ac:dyDescent="0.3">
      <c r="A44" s="18" t="s">
        <v>485</v>
      </c>
      <c r="B44" s="11" t="s">
        <v>6</v>
      </c>
      <c r="C44" s="245" t="s">
        <v>84</v>
      </c>
      <c r="D44" s="246"/>
      <c r="E44" s="247"/>
      <c r="F44" s="12">
        <v>558</v>
      </c>
      <c r="G44" s="26" t="s">
        <v>83</v>
      </c>
      <c r="H44" s="216">
        <v>0</v>
      </c>
      <c r="I44" s="53">
        <f>H44*F44</f>
        <v>0</v>
      </c>
    </row>
    <row r="45" spans="1:9" ht="29.4" customHeight="1" x14ac:dyDescent="0.3">
      <c r="A45" s="18" t="s">
        <v>486</v>
      </c>
      <c r="B45" s="11" t="s">
        <v>6</v>
      </c>
      <c r="C45" s="245" t="s">
        <v>84</v>
      </c>
      <c r="D45" s="246"/>
      <c r="E45" s="247"/>
      <c r="F45" s="12">
        <v>669.5</v>
      </c>
      <c r="G45" s="26" t="s">
        <v>83</v>
      </c>
      <c r="H45" s="216">
        <v>0</v>
      </c>
      <c r="I45" s="53">
        <f>H45*F45</f>
        <v>0</v>
      </c>
    </row>
    <row r="46" spans="1:9" x14ac:dyDescent="0.3">
      <c r="A46" s="18" t="s">
        <v>103</v>
      </c>
      <c r="B46" s="11" t="s">
        <v>6</v>
      </c>
      <c r="C46" s="254">
        <v>75.5</v>
      </c>
      <c r="D46" s="255"/>
      <c r="E46" s="256"/>
      <c r="F46" s="11" t="s">
        <v>5</v>
      </c>
      <c r="G46" s="26" t="s">
        <v>3</v>
      </c>
      <c r="H46" s="216">
        <v>0</v>
      </c>
      <c r="I46" s="53">
        <f>H46*C46</f>
        <v>0</v>
      </c>
    </row>
    <row r="47" spans="1:9" ht="20.399999999999999" customHeight="1" x14ac:dyDescent="0.3">
      <c r="A47" s="18" t="s">
        <v>102</v>
      </c>
      <c r="B47" s="11" t="s">
        <v>6</v>
      </c>
      <c r="C47" s="254">
        <v>140.75</v>
      </c>
      <c r="D47" s="255"/>
      <c r="E47" s="256"/>
      <c r="F47" s="11" t="s">
        <v>5</v>
      </c>
      <c r="G47" s="26" t="s">
        <v>3</v>
      </c>
      <c r="H47" s="216">
        <v>0</v>
      </c>
      <c r="I47" s="53">
        <f>H47*C47</f>
        <v>0</v>
      </c>
    </row>
    <row r="48" spans="1:9" ht="23.4" customHeight="1" x14ac:dyDescent="0.3">
      <c r="A48" s="17" t="s">
        <v>487</v>
      </c>
      <c r="B48" s="13" t="s">
        <v>85</v>
      </c>
      <c r="C48" s="331" t="s">
        <v>84</v>
      </c>
      <c r="D48" s="332"/>
      <c r="E48" s="333"/>
      <c r="F48" s="14">
        <v>2632.5</v>
      </c>
      <c r="G48" s="22" t="s">
        <v>83</v>
      </c>
      <c r="H48" s="219">
        <v>0</v>
      </c>
      <c r="I48" s="79">
        <f>H48*F48</f>
        <v>0</v>
      </c>
    </row>
    <row r="49" spans="1:9" s="34" customFormat="1" ht="23.4" customHeight="1" x14ac:dyDescent="0.3">
      <c r="A49" s="78" t="s">
        <v>488</v>
      </c>
      <c r="B49" s="67" t="s">
        <v>85</v>
      </c>
      <c r="C49" s="337" t="s">
        <v>84</v>
      </c>
      <c r="D49" s="337"/>
      <c r="E49" s="337"/>
      <c r="F49" s="55">
        <v>3159</v>
      </c>
      <c r="G49" s="67" t="s">
        <v>83</v>
      </c>
      <c r="H49" s="216">
        <v>0</v>
      </c>
      <c r="I49" s="53">
        <f>H49*F49</f>
        <v>0</v>
      </c>
    </row>
    <row r="51" spans="1:9" ht="28.2" customHeight="1" x14ac:dyDescent="0.3">
      <c r="A51" s="340" t="s">
        <v>1</v>
      </c>
      <c r="B51" s="341"/>
      <c r="C51" s="341"/>
      <c r="D51" s="341"/>
      <c r="E51" s="341"/>
      <c r="F51" s="341"/>
      <c r="G51" s="341"/>
      <c r="H51" s="24"/>
      <c r="I51" s="24"/>
    </row>
    <row r="52" spans="1:9" ht="19.8" customHeight="1" x14ac:dyDescent="0.3">
      <c r="A52" s="342" t="s">
        <v>0</v>
      </c>
      <c r="B52" s="343"/>
      <c r="C52" s="343"/>
      <c r="D52" s="343"/>
      <c r="E52" s="343"/>
      <c r="F52" s="343"/>
      <c r="G52" s="343"/>
      <c r="H52" s="24"/>
      <c r="I52" s="24"/>
    </row>
  </sheetData>
  <sheetProtection algorithmName="SHA-512" hashValue="JDZK3tx7gbRJqKaQjJ9i257mjrNHITEamC3fe7DSIB19ZyvccmYTk61ouUeKYgzplPZj8yq+8N+0LDcZObI5Hw==" saltValue="NjXNvg8nftM6FUsFDr69dg==" spinCount="100000" sheet="1" objects="1" scenarios="1" selectLockedCells="1"/>
  <mergeCells count="50">
    <mergeCell ref="A51:G51"/>
    <mergeCell ref="A52:G52"/>
    <mergeCell ref="C46:E46"/>
    <mergeCell ref="C47:E47"/>
    <mergeCell ref="C48:E48"/>
    <mergeCell ref="C42:E42"/>
    <mergeCell ref="C43:E43"/>
    <mergeCell ref="C44:E44"/>
    <mergeCell ref="C39:E39"/>
    <mergeCell ref="C40:E40"/>
    <mergeCell ref="C41:E41"/>
    <mergeCell ref="C38:E38"/>
    <mergeCell ref="C33:E33"/>
    <mergeCell ref="C30:E30"/>
    <mergeCell ref="C31:E31"/>
    <mergeCell ref="C32:E32"/>
    <mergeCell ref="C34:E34"/>
    <mergeCell ref="C35:E35"/>
    <mergeCell ref="C45:E45"/>
    <mergeCell ref="C49:E49"/>
    <mergeCell ref="C29:E29"/>
    <mergeCell ref="A1:G1"/>
    <mergeCell ref="C9:E9"/>
    <mergeCell ref="C10:E10"/>
    <mergeCell ref="C12:E12"/>
    <mergeCell ref="C6:E6"/>
    <mergeCell ref="C7:E7"/>
    <mergeCell ref="C8:E8"/>
    <mergeCell ref="C11:E11"/>
    <mergeCell ref="C3:E3"/>
    <mergeCell ref="C4:E4"/>
    <mergeCell ref="C5:E5"/>
    <mergeCell ref="C36:E36"/>
    <mergeCell ref="C37:E37"/>
    <mergeCell ref="C13:E13"/>
    <mergeCell ref="C16:E16"/>
    <mergeCell ref="C18:E18"/>
    <mergeCell ref="C26:E26"/>
    <mergeCell ref="C28:E28"/>
    <mergeCell ref="C19:E19"/>
    <mergeCell ref="C20:E20"/>
    <mergeCell ref="C14:E14"/>
    <mergeCell ref="C15:E15"/>
    <mergeCell ref="C17:E17"/>
    <mergeCell ref="C25:E25"/>
    <mergeCell ref="C27:E27"/>
    <mergeCell ref="C21:E21"/>
    <mergeCell ref="C24:E24"/>
    <mergeCell ref="C22:E22"/>
    <mergeCell ref="C23:E23"/>
  </mergeCells>
  <pageMargins left="0.7" right="0.7" top="0.75" bottom="0.75" header="0.3" footer="0.3"/>
  <ignoredErrors>
    <ignoredError sqref="I1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E3D9D-1C5E-4E87-A00B-7FB8E61BADF5}">
  <dimension ref="A1:N63"/>
  <sheetViews>
    <sheetView workbookViewId="0">
      <selection activeCell="H3" sqref="H3"/>
    </sheetView>
  </sheetViews>
  <sheetFormatPr defaultRowHeight="14.4" x14ac:dyDescent="0.3"/>
  <cols>
    <col min="1" max="1" width="41" style="39" customWidth="1"/>
    <col min="2" max="4" width="8.88671875" style="25"/>
    <col min="5" max="5" width="10.109375" style="25" customWidth="1"/>
    <col min="6" max="6" width="11.6640625" style="25" bestFit="1" customWidth="1"/>
    <col min="7" max="7" width="8.88671875" style="25"/>
    <col min="8" max="8" width="8.88671875" style="39"/>
    <col min="9" max="9" width="15.44140625" style="39" customWidth="1"/>
    <col min="10" max="16384" width="8.88671875" style="39"/>
  </cols>
  <sheetData>
    <row r="1" spans="1:14" x14ac:dyDescent="0.3">
      <c r="A1" s="263" t="s">
        <v>100</v>
      </c>
      <c r="B1" s="264"/>
      <c r="C1" s="264"/>
      <c r="D1" s="264"/>
      <c r="E1" s="264"/>
      <c r="F1" s="264"/>
      <c r="G1" s="264"/>
      <c r="H1" s="54"/>
      <c r="I1" s="54"/>
    </row>
    <row r="2" spans="1:14" ht="30.6" x14ac:dyDescent="0.3">
      <c r="A2" s="9" t="s">
        <v>81</v>
      </c>
      <c r="B2" s="9" t="s">
        <v>80</v>
      </c>
      <c r="C2" s="9" t="s">
        <v>417</v>
      </c>
      <c r="D2" s="9" t="s">
        <v>418</v>
      </c>
      <c r="E2" s="9" t="s">
        <v>419</v>
      </c>
      <c r="F2" s="9" t="s">
        <v>472</v>
      </c>
      <c r="G2" s="20" t="s">
        <v>75</v>
      </c>
      <c r="H2" s="42" t="s">
        <v>415</v>
      </c>
      <c r="I2" s="36" t="s">
        <v>416</v>
      </c>
    </row>
    <row r="3" spans="1:14" ht="20.399999999999999" x14ac:dyDescent="0.3">
      <c r="A3" s="18" t="s">
        <v>99</v>
      </c>
      <c r="B3" s="11" t="s">
        <v>55</v>
      </c>
      <c r="C3" s="254">
        <v>10.76</v>
      </c>
      <c r="D3" s="255"/>
      <c r="E3" s="256"/>
      <c r="F3" s="11" t="s">
        <v>5</v>
      </c>
      <c r="G3" s="26" t="s">
        <v>3</v>
      </c>
      <c r="H3" s="216">
        <v>0</v>
      </c>
      <c r="I3" s="53">
        <f>H3*C3</f>
        <v>0</v>
      </c>
    </row>
    <row r="4" spans="1:14" x14ac:dyDescent="0.3">
      <c r="A4" s="18" t="s">
        <v>420</v>
      </c>
      <c r="B4" s="11" t="s">
        <v>55</v>
      </c>
      <c r="C4" s="14">
        <v>19</v>
      </c>
      <c r="D4" s="14"/>
      <c r="E4" s="14"/>
      <c r="F4" s="11" t="s">
        <v>5</v>
      </c>
      <c r="G4" s="26" t="s">
        <v>3</v>
      </c>
      <c r="H4" s="216">
        <v>0</v>
      </c>
      <c r="I4" s="53">
        <f>H4*C4</f>
        <v>0</v>
      </c>
    </row>
    <row r="5" spans="1:14" ht="21" x14ac:dyDescent="0.3">
      <c r="A5" s="18" t="s">
        <v>421</v>
      </c>
      <c r="B5" s="26" t="s">
        <v>55</v>
      </c>
      <c r="C5" s="55"/>
      <c r="D5" s="55">
        <v>16</v>
      </c>
      <c r="E5" s="55"/>
      <c r="F5" s="52" t="s">
        <v>5</v>
      </c>
      <c r="G5" s="26" t="s">
        <v>3</v>
      </c>
      <c r="H5" s="216">
        <v>0</v>
      </c>
      <c r="I5" s="53">
        <f>H5*D5</f>
        <v>0</v>
      </c>
      <c r="K5" s="31"/>
      <c r="N5" s="32"/>
    </row>
    <row r="6" spans="1:14" ht="18" x14ac:dyDescent="0.3">
      <c r="A6" s="18" t="s">
        <v>422</v>
      </c>
      <c r="B6" s="26" t="s">
        <v>55</v>
      </c>
      <c r="C6" s="55"/>
      <c r="D6" s="55"/>
      <c r="E6" s="55">
        <v>16</v>
      </c>
      <c r="F6" s="52" t="s">
        <v>5</v>
      </c>
      <c r="G6" s="26" t="s">
        <v>3</v>
      </c>
      <c r="H6" s="216">
        <v>0</v>
      </c>
      <c r="I6" s="53">
        <f>H6*E6</f>
        <v>0</v>
      </c>
      <c r="M6" s="89"/>
      <c r="N6" s="66"/>
    </row>
    <row r="7" spans="1:14" x14ac:dyDescent="0.3">
      <c r="A7" s="18" t="s">
        <v>97</v>
      </c>
      <c r="B7" s="26" t="s">
        <v>55</v>
      </c>
      <c r="C7" s="353">
        <v>16.5</v>
      </c>
      <c r="D7" s="353"/>
      <c r="E7" s="353"/>
      <c r="F7" s="52" t="s">
        <v>5</v>
      </c>
      <c r="G7" s="26" t="s">
        <v>3</v>
      </c>
      <c r="H7" s="216">
        <v>0</v>
      </c>
      <c r="I7" s="53">
        <f>H7*C7</f>
        <v>0</v>
      </c>
    </row>
    <row r="8" spans="1:14" ht="18" x14ac:dyDescent="0.3">
      <c r="A8" s="18" t="s">
        <v>423</v>
      </c>
      <c r="B8" s="26" t="s">
        <v>55</v>
      </c>
      <c r="C8" s="55">
        <v>21.25</v>
      </c>
      <c r="D8" s="55"/>
      <c r="E8" s="55"/>
      <c r="F8" s="52" t="s">
        <v>5</v>
      </c>
      <c r="G8" s="26" t="s">
        <v>3</v>
      </c>
      <c r="H8" s="216">
        <v>0</v>
      </c>
      <c r="I8" s="53">
        <f>H8*C8</f>
        <v>0</v>
      </c>
      <c r="M8" s="89"/>
      <c r="N8" s="66"/>
    </row>
    <row r="9" spans="1:14" x14ac:dyDescent="0.3">
      <c r="A9" s="18" t="s">
        <v>424</v>
      </c>
      <c r="B9" s="26" t="s">
        <v>55</v>
      </c>
      <c r="C9" s="55"/>
      <c r="D9" s="55">
        <v>18</v>
      </c>
      <c r="E9" s="55"/>
      <c r="F9" s="52" t="s">
        <v>5</v>
      </c>
      <c r="G9" s="26" t="s">
        <v>3</v>
      </c>
      <c r="H9" s="216">
        <v>0</v>
      </c>
      <c r="I9" s="53">
        <f>H9*D9</f>
        <v>0</v>
      </c>
    </row>
    <row r="10" spans="1:14" x14ac:dyDescent="0.3">
      <c r="A10" s="18" t="s">
        <v>425</v>
      </c>
      <c r="B10" s="26" t="s">
        <v>55</v>
      </c>
      <c r="C10" s="55"/>
      <c r="D10" s="55"/>
      <c r="E10" s="55">
        <v>18</v>
      </c>
      <c r="F10" s="52" t="s">
        <v>5</v>
      </c>
      <c r="G10" s="26" t="s">
        <v>3</v>
      </c>
      <c r="H10" s="216">
        <v>0</v>
      </c>
      <c r="I10" s="53">
        <f>H10*E10</f>
        <v>0</v>
      </c>
    </row>
    <row r="11" spans="1:14" x14ac:dyDescent="0.3">
      <c r="A11" s="18" t="s">
        <v>95</v>
      </c>
      <c r="B11" s="11" t="s">
        <v>55</v>
      </c>
      <c r="C11" s="354">
        <v>10.5</v>
      </c>
      <c r="D11" s="355"/>
      <c r="E11" s="356"/>
      <c r="F11" s="11" t="s">
        <v>5</v>
      </c>
      <c r="G11" s="26" t="s">
        <v>3</v>
      </c>
      <c r="H11" s="216">
        <v>0</v>
      </c>
      <c r="I11" s="53">
        <f>H11*C11</f>
        <v>0</v>
      </c>
    </row>
    <row r="12" spans="1:14" ht="22.2" customHeight="1" x14ac:dyDescent="0.3">
      <c r="A12" s="18" t="s">
        <v>489</v>
      </c>
      <c r="B12" s="11" t="s">
        <v>6</v>
      </c>
      <c r="C12" s="245" t="s">
        <v>84</v>
      </c>
      <c r="D12" s="246"/>
      <c r="E12" s="247"/>
      <c r="F12" s="12">
        <v>50000</v>
      </c>
      <c r="G12" s="26" t="s">
        <v>83</v>
      </c>
      <c r="H12" s="216">
        <v>0</v>
      </c>
      <c r="I12" s="53">
        <f>H12*F12</f>
        <v>0</v>
      </c>
    </row>
    <row r="13" spans="1:14" ht="22.2" customHeight="1" x14ac:dyDescent="0.3">
      <c r="A13" s="18" t="s">
        <v>490</v>
      </c>
      <c r="B13" s="11" t="s">
        <v>6</v>
      </c>
      <c r="C13" s="245" t="s">
        <v>84</v>
      </c>
      <c r="D13" s="246"/>
      <c r="E13" s="247"/>
      <c r="F13" s="12">
        <v>60000</v>
      </c>
      <c r="G13" s="26" t="s">
        <v>83</v>
      </c>
      <c r="H13" s="216">
        <v>0</v>
      </c>
      <c r="I13" s="53">
        <f>H13*F13</f>
        <v>0</v>
      </c>
    </row>
    <row r="14" spans="1:14" ht="20.399999999999999" x14ac:dyDescent="0.3">
      <c r="A14" s="17" t="s">
        <v>403</v>
      </c>
      <c r="B14" s="13" t="s">
        <v>55</v>
      </c>
      <c r="C14" s="314">
        <v>383</v>
      </c>
      <c r="D14" s="315"/>
      <c r="E14" s="316"/>
      <c r="F14" s="13" t="s">
        <v>5</v>
      </c>
      <c r="G14" s="22" t="s">
        <v>3</v>
      </c>
      <c r="H14" s="216">
        <v>0</v>
      </c>
      <c r="I14" s="53">
        <f>H14*C14</f>
        <v>0</v>
      </c>
    </row>
    <row r="15" spans="1:14" ht="28.8" customHeight="1" x14ac:dyDescent="0.3">
      <c r="A15" s="17" t="s">
        <v>404</v>
      </c>
      <c r="B15" s="13" t="s">
        <v>55</v>
      </c>
      <c r="C15" s="308">
        <v>299</v>
      </c>
      <c r="D15" s="309"/>
      <c r="E15" s="310"/>
      <c r="F15" s="13" t="s">
        <v>5</v>
      </c>
      <c r="G15" s="22" t="s">
        <v>3</v>
      </c>
      <c r="H15" s="216">
        <v>0</v>
      </c>
      <c r="I15" s="53">
        <f>H15*C15</f>
        <v>0</v>
      </c>
    </row>
    <row r="16" spans="1:14" ht="20.399999999999999" x14ac:dyDescent="0.3">
      <c r="A16" s="17" t="s">
        <v>405</v>
      </c>
      <c r="B16" s="13" t="s">
        <v>55</v>
      </c>
      <c r="C16" s="308">
        <v>252</v>
      </c>
      <c r="D16" s="309"/>
      <c r="E16" s="310"/>
      <c r="F16" s="13" t="s">
        <v>5</v>
      </c>
      <c r="G16" s="22" t="s">
        <v>3</v>
      </c>
      <c r="H16" s="216">
        <v>0</v>
      </c>
      <c r="I16" s="53">
        <f>H16*C16</f>
        <v>0</v>
      </c>
    </row>
    <row r="17" spans="1:9" ht="35.4" customHeight="1" x14ac:dyDescent="0.3">
      <c r="A17" s="17" t="s">
        <v>406</v>
      </c>
      <c r="B17" s="13" t="s">
        <v>55</v>
      </c>
      <c r="C17" s="308">
        <v>271</v>
      </c>
      <c r="D17" s="309"/>
      <c r="E17" s="310"/>
      <c r="F17" s="13" t="s">
        <v>5</v>
      </c>
      <c r="G17" s="22" t="s">
        <v>3</v>
      </c>
      <c r="H17" s="216">
        <v>0</v>
      </c>
      <c r="I17" s="53">
        <f>H17*C17</f>
        <v>0</v>
      </c>
    </row>
    <row r="18" spans="1:9" ht="28.2" customHeight="1" x14ac:dyDescent="0.3">
      <c r="A18" s="17" t="s">
        <v>407</v>
      </c>
      <c r="B18" s="13" t="s">
        <v>55</v>
      </c>
      <c r="C18" s="311">
        <v>233</v>
      </c>
      <c r="D18" s="312"/>
      <c r="E18" s="313"/>
      <c r="F18" s="13" t="s">
        <v>5</v>
      </c>
      <c r="G18" s="22" t="s">
        <v>3</v>
      </c>
      <c r="H18" s="216">
        <v>0</v>
      </c>
      <c r="I18" s="53">
        <f>H18*C18</f>
        <v>0</v>
      </c>
    </row>
    <row r="19" spans="1:9" ht="21" customHeight="1" x14ac:dyDescent="0.3">
      <c r="A19" s="18" t="s">
        <v>491</v>
      </c>
      <c r="B19" s="11" t="s">
        <v>6</v>
      </c>
      <c r="C19" s="245" t="s">
        <v>84</v>
      </c>
      <c r="D19" s="246"/>
      <c r="E19" s="247"/>
      <c r="F19" s="12">
        <v>5020</v>
      </c>
      <c r="G19" s="26" t="s">
        <v>83</v>
      </c>
      <c r="H19" s="216">
        <v>0</v>
      </c>
      <c r="I19" s="53">
        <f>H19*F19</f>
        <v>0</v>
      </c>
    </row>
    <row r="20" spans="1:9" ht="21" customHeight="1" x14ac:dyDescent="0.3">
      <c r="A20" s="18" t="s">
        <v>492</v>
      </c>
      <c r="B20" s="11" t="s">
        <v>6</v>
      </c>
      <c r="C20" s="245" t="s">
        <v>84</v>
      </c>
      <c r="D20" s="246"/>
      <c r="E20" s="247"/>
      <c r="F20" s="12">
        <v>6024</v>
      </c>
      <c r="G20" s="26" t="s">
        <v>83</v>
      </c>
      <c r="H20" s="216">
        <v>0</v>
      </c>
      <c r="I20" s="53">
        <f t="shared" ref="I20:I38" si="0">H20*F20</f>
        <v>0</v>
      </c>
    </row>
    <row r="21" spans="1:9" ht="37.200000000000003" customHeight="1" x14ac:dyDescent="0.3">
      <c r="A21" s="18" t="s">
        <v>493</v>
      </c>
      <c r="B21" s="11" t="s">
        <v>6</v>
      </c>
      <c r="C21" s="245" t="s">
        <v>84</v>
      </c>
      <c r="D21" s="246"/>
      <c r="E21" s="247"/>
      <c r="F21" s="12">
        <v>34804</v>
      </c>
      <c r="G21" s="26" t="s">
        <v>83</v>
      </c>
      <c r="H21" s="216">
        <v>0</v>
      </c>
      <c r="I21" s="53">
        <f t="shared" si="0"/>
        <v>0</v>
      </c>
    </row>
    <row r="22" spans="1:9" ht="37.200000000000003" customHeight="1" x14ac:dyDescent="0.3">
      <c r="A22" s="18" t="s">
        <v>496</v>
      </c>
      <c r="B22" s="11" t="s">
        <v>6</v>
      </c>
      <c r="C22" s="245" t="s">
        <v>84</v>
      </c>
      <c r="D22" s="246"/>
      <c r="E22" s="247"/>
      <c r="F22" s="12">
        <v>41764.5</v>
      </c>
      <c r="G22" s="26" t="s">
        <v>83</v>
      </c>
      <c r="H22" s="216">
        <v>0</v>
      </c>
      <c r="I22" s="53">
        <f t="shared" si="0"/>
        <v>0</v>
      </c>
    </row>
    <row r="23" spans="1:9" ht="33" customHeight="1" x14ac:dyDescent="0.3">
      <c r="A23" s="17" t="s">
        <v>495</v>
      </c>
      <c r="B23" s="13" t="s">
        <v>6</v>
      </c>
      <c r="C23" s="331" t="s">
        <v>84</v>
      </c>
      <c r="D23" s="332"/>
      <c r="E23" s="333"/>
      <c r="F23" s="14">
        <v>43957</v>
      </c>
      <c r="G23" s="26" t="s">
        <v>83</v>
      </c>
      <c r="H23" s="216">
        <v>0</v>
      </c>
      <c r="I23" s="53">
        <f t="shared" si="0"/>
        <v>0</v>
      </c>
    </row>
    <row r="24" spans="1:9" ht="33" customHeight="1" x14ac:dyDescent="0.3">
      <c r="A24" s="17" t="s">
        <v>494</v>
      </c>
      <c r="B24" s="13" t="s">
        <v>6</v>
      </c>
      <c r="C24" s="331" t="s">
        <v>84</v>
      </c>
      <c r="D24" s="332"/>
      <c r="E24" s="333"/>
      <c r="F24" s="14">
        <v>52748</v>
      </c>
      <c r="G24" s="26" t="s">
        <v>83</v>
      </c>
      <c r="H24" s="216">
        <v>0</v>
      </c>
      <c r="I24" s="53">
        <f t="shared" si="0"/>
        <v>0</v>
      </c>
    </row>
    <row r="25" spans="1:9" ht="33" customHeight="1" x14ac:dyDescent="0.3">
      <c r="A25" s="18" t="s">
        <v>497</v>
      </c>
      <c r="B25" s="11" t="s">
        <v>6</v>
      </c>
      <c r="C25" s="245" t="s">
        <v>84</v>
      </c>
      <c r="D25" s="246"/>
      <c r="E25" s="247"/>
      <c r="F25" s="178">
        <v>55715</v>
      </c>
      <c r="G25" s="26" t="s">
        <v>83</v>
      </c>
      <c r="H25" s="216">
        <v>0</v>
      </c>
      <c r="I25" s="53">
        <f t="shared" si="0"/>
        <v>0</v>
      </c>
    </row>
    <row r="26" spans="1:9" ht="33" customHeight="1" x14ac:dyDescent="0.3">
      <c r="A26" s="18" t="s">
        <v>498</v>
      </c>
      <c r="B26" s="11" t="s">
        <v>6</v>
      </c>
      <c r="C26" s="245" t="s">
        <v>84</v>
      </c>
      <c r="D26" s="246"/>
      <c r="E26" s="247"/>
      <c r="F26" s="178">
        <v>66858</v>
      </c>
      <c r="G26" s="26" t="s">
        <v>83</v>
      </c>
      <c r="H26" s="216">
        <v>0</v>
      </c>
      <c r="I26" s="53">
        <f t="shared" si="0"/>
        <v>0</v>
      </c>
    </row>
    <row r="27" spans="1:9" ht="31.2" customHeight="1" x14ac:dyDescent="0.3">
      <c r="A27" s="17" t="s">
        <v>499</v>
      </c>
      <c r="B27" s="13" t="s">
        <v>6</v>
      </c>
      <c r="C27" s="331" t="s">
        <v>84</v>
      </c>
      <c r="D27" s="332"/>
      <c r="E27" s="333"/>
      <c r="F27" s="178">
        <v>61424</v>
      </c>
      <c r="G27" s="26" t="s">
        <v>83</v>
      </c>
      <c r="H27" s="216">
        <v>0</v>
      </c>
      <c r="I27" s="53">
        <f t="shared" si="0"/>
        <v>0</v>
      </c>
    </row>
    <row r="28" spans="1:9" ht="31.2" customHeight="1" x14ac:dyDescent="0.3">
      <c r="A28" s="17" t="s">
        <v>500</v>
      </c>
      <c r="B28" s="13" t="s">
        <v>6</v>
      </c>
      <c r="C28" s="331" t="s">
        <v>84</v>
      </c>
      <c r="D28" s="332"/>
      <c r="E28" s="333"/>
      <c r="F28" s="178">
        <v>73709</v>
      </c>
      <c r="G28" s="26" t="s">
        <v>83</v>
      </c>
      <c r="H28" s="216">
        <v>0</v>
      </c>
      <c r="I28" s="53">
        <f t="shared" si="0"/>
        <v>0</v>
      </c>
    </row>
    <row r="29" spans="1:9" ht="33" customHeight="1" x14ac:dyDescent="0.3">
      <c r="A29" s="17" t="s">
        <v>501</v>
      </c>
      <c r="B29" s="13" t="s">
        <v>6</v>
      </c>
      <c r="C29" s="331" t="s">
        <v>84</v>
      </c>
      <c r="D29" s="332"/>
      <c r="E29" s="333"/>
      <c r="F29" s="178">
        <v>16411</v>
      </c>
      <c r="G29" s="22" t="s">
        <v>83</v>
      </c>
      <c r="H29" s="216">
        <v>0</v>
      </c>
      <c r="I29" s="53">
        <f t="shared" si="0"/>
        <v>0</v>
      </c>
    </row>
    <row r="30" spans="1:9" ht="34.200000000000003" customHeight="1" x14ac:dyDescent="0.3">
      <c r="A30" s="17" t="s">
        <v>502</v>
      </c>
      <c r="B30" s="13" t="s">
        <v>6</v>
      </c>
      <c r="C30" s="331" t="s">
        <v>84</v>
      </c>
      <c r="D30" s="332"/>
      <c r="E30" s="333"/>
      <c r="F30" s="178">
        <v>19693</v>
      </c>
      <c r="G30" s="22" t="s">
        <v>83</v>
      </c>
      <c r="H30" s="216">
        <v>0</v>
      </c>
      <c r="I30" s="53">
        <f t="shared" si="0"/>
        <v>0</v>
      </c>
    </row>
    <row r="31" spans="1:9" ht="28.2" customHeight="1" x14ac:dyDescent="0.3">
      <c r="A31" s="17" t="s">
        <v>503</v>
      </c>
      <c r="B31" s="13" t="s">
        <v>6</v>
      </c>
      <c r="C31" s="331" t="s">
        <v>84</v>
      </c>
      <c r="D31" s="332"/>
      <c r="E31" s="333"/>
      <c r="F31" s="178">
        <v>18755</v>
      </c>
      <c r="G31" s="22" t="s">
        <v>83</v>
      </c>
      <c r="H31" s="216">
        <v>0</v>
      </c>
      <c r="I31" s="53">
        <f t="shared" si="0"/>
        <v>0</v>
      </c>
    </row>
    <row r="32" spans="1:9" ht="28.2" customHeight="1" x14ac:dyDescent="0.3">
      <c r="A32" s="17" t="s">
        <v>504</v>
      </c>
      <c r="B32" s="13" t="s">
        <v>6</v>
      </c>
      <c r="C32" s="331" t="s">
        <v>84</v>
      </c>
      <c r="D32" s="332"/>
      <c r="E32" s="333"/>
      <c r="F32" s="178">
        <v>22506</v>
      </c>
      <c r="G32" s="22" t="s">
        <v>83</v>
      </c>
      <c r="H32" s="216">
        <v>0</v>
      </c>
      <c r="I32" s="53">
        <f t="shared" si="0"/>
        <v>0</v>
      </c>
    </row>
    <row r="33" spans="1:9" ht="28.2" customHeight="1" x14ac:dyDescent="0.3">
      <c r="A33" s="17" t="s">
        <v>505</v>
      </c>
      <c r="B33" s="13" t="s">
        <v>6</v>
      </c>
      <c r="C33" s="331" t="s">
        <v>84</v>
      </c>
      <c r="D33" s="332"/>
      <c r="E33" s="333"/>
      <c r="F33" s="178">
        <v>21351</v>
      </c>
      <c r="G33" s="22" t="s">
        <v>83</v>
      </c>
      <c r="H33" s="216">
        <v>0</v>
      </c>
      <c r="I33" s="53">
        <f t="shared" si="0"/>
        <v>0</v>
      </c>
    </row>
    <row r="34" spans="1:9" ht="28.2" customHeight="1" x14ac:dyDescent="0.3">
      <c r="A34" s="17" t="s">
        <v>506</v>
      </c>
      <c r="B34" s="13" t="s">
        <v>6</v>
      </c>
      <c r="C34" s="331" t="s">
        <v>84</v>
      </c>
      <c r="D34" s="332"/>
      <c r="E34" s="333"/>
      <c r="F34" s="178">
        <v>25621</v>
      </c>
      <c r="G34" s="22" t="s">
        <v>83</v>
      </c>
      <c r="H34" s="216">
        <v>0</v>
      </c>
      <c r="I34" s="53">
        <f t="shared" si="0"/>
        <v>0</v>
      </c>
    </row>
    <row r="35" spans="1:9" ht="28.2" customHeight="1" x14ac:dyDescent="0.3">
      <c r="A35" s="17" t="s">
        <v>507</v>
      </c>
      <c r="B35" s="13" t="s">
        <v>6</v>
      </c>
      <c r="C35" s="331" t="s">
        <v>84</v>
      </c>
      <c r="D35" s="332"/>
      <c r="E35" s="333"/>
      <c r="F35" s="178">
        <v>23779</v>
      </c>
      <c r="G35" s="22" t="s">
        <v>83</v>
      </c>
      <c r="H35" s="216">
        <v>0</v>
      </c>
      <c r="I35" s="53">
        <f t="shared" si="0"/>
        <v>0</v>
      </c>
    </row>
    <row r="36" spans="1:9" ht="28.2" customHeight="1" x14ac:dyDescent="0.3">
      <c r="A36" s="17" t="s">
        <v>508</v>
      </c>
      <c r="B36" s="13" t="s">
        <v>6</v>
      </c>
      <c r="C36" s="331" t="s">
        <v>84</v>
      </c>
      <c r="D36" s="332"/>
      <c r="E36" s="333"/>
      <c r="F36" s="178">
        <v>28534.5</v>
      </c>
      <c r="G36" s="22" t="s">
        <v>83</v>
      </c>
      <c r="H36" s="216">
        <v>0</v>
      </c>
      <c r="I36" s="53">
        <f t="shared" si="0"/>
        <v>0</v>
      </c>
    </row>
    <row r="37" spans="1:9" ht="28.2" customHeight="1" x14ac:dyDescent="0.3">
      <c r="A37" s="17" t="s">
        <v>509</v>
      </c>
      <c r="B37" s="13" t="s">
        <v>6</v>
      </c>
      <c r="C37" s="331" t="s">
        <v>84</v>
      </c>
      <c r="D37" s="332"/>
      <c r="E37" s="333"/>
      <c r="F37" s="178">
        <v>29222</v>
      </c>
      <c r="G37" s="22" t="s">
        <v>83</v>
      </c>
      <c r="H37" s="216">
        <v>0</v>
      </c>
      <c r="I37" s="53">
        <f>H37*F37</f>
        <v>0</v>
      </c>
    </row>
    <row r="38" spans="1:9" ht="28.2" customHeight="1" x14ac:dyDescent="0.3">
      <c r="A38" s="17" t="s">
        <v>510</v>
      </c>
      <c r="B38" s="13" t="s">
        <v>6</v>
      </c>
      <c r="C38" s="331" t="s">
        <v>84</v>
      </c>
      <c r="D38" s="332"/>
      <c r="E38" s="333"/>
      <c r="F38" s="178">
        <v>35066.5</v>
      </c>
      <c r="G38" s="22" t="s">
        <v>83</v>
      </c>
      <c r="H38" s="216">
        <v>0</v>
      </c>
      <c r="I38" s="53">
        <f t="shared" si="0"/>
        <v>0</v>
      </c>
    </row>
    <row r="39" spans="1:9" ht="28.2" customHeight="1" x14ac:dyDescent="0.3">
      <c r="A39" s="18" t="s">
        <v>92</v>
      </c>
      <c r="B39" s="11" t="s">
        <v>55</v>
      </c>
      <c r="C39" s="254">
        <v>24.5</v>
      </c>
      <c r="D39" s="255"/>
      <c r="E39" s="256"/>
      <c r="F39" s="11" t="s">
        <v>5</v>
      </c>
      <c r="G39" s="26" t="s">
        <v>83</v>
      </c>
      <c r="H39" s="216">
        <v>0</v>
      </c>
      <c r="I39" s="53">
        <f>H39*C39</f>
        <v>0</v>
      </c>
    </row>
    <row r="40" spans="1:9" ht="22.8" customHeight="1" x14ac:dyDescent="0.3">
      <c r="A40" s="18" t="s">
        <v>91</v>
      </c>
      <c r="B40" s="11" t="s">
        <v>90</v>
      </c>
      <c r="C40" s="254">
        <v>0.04</v>
      </c>
      <c r="D40" s="255"/>
      <c r="E40" s="256"/>
      <c r="F40" s="12">
        <v>50000</v>
      </c>
      <c r="G40" s="26" t="s">
        <v>89</v>
      </c>
      <c r="H40" s="216">
        <v>0</v>
      </c>
      <c r="I40" s="53">
        <f>H40*C40</f>
        <v>0</v>
      </c>
    </row>
    <row r="41" spans="1:9" ht="28.8" customHeight="1" x14ac:dyDescent="0.3">
      <c r="A41" s="179" t="s">
        <v>645</v>
      </c>
      <c r="B41" s="180" t="s">
        <v>85</v>
      </c>
      <c r="C41" s="344" t="s">
        <v>84</v>
      </c>
      <c r="D41" s="345"/>
      <c r="E41" s="346"/>
      <c r="F41" s="12">
        <v>75000</v>
      </c>
      <c r="G41" s="26" t="s">
        <v>83</v>
      </c>
      <c r="H41" s="216">
        <v>0</v>
      </c>
      <c r="I41" s="53">
        <f>H41*F41</f>
        <v>0</v>
      </c>
    </row>
    <row r="42" spans="1:9" ht="28.8" customHeight="1" x14ac:dyDescent="0.3">
      <c r="A42" s="179" t="s">
        <v>645</v>
      </c>
      <c r="B42" s="180" t="s">
        <v>85</v>
      </c>
      <c r="C42" s="344" t="s">
        <v>84</v>
      </c>
      <c r="D42" s="345"/>
      <c r="E42" s="346"/>
      <c r="F42" s="12">
        <v>90000</v>
      </c>
      <c r="G42" s="26" t="s">
        <v>83</v>
      </c>
      <c r="H42" s="216">
        <v>0</v>
      </c>
      <c r="I42" s="53">
        <f>H42*F42</f>
        <v>0</v>
      </c>
    </row>
    <row r="43" spans="1:9" ht="22.8" customHeight="1" x14ac:dyDescent="0.3">
      <c r="A43" s="179" t="s">
        <v>646</v>
      </c>
      <c r="B43" s="180" t="s">
        <v>90</v>
      </c>
      <c r="C43" s="347">
        <v>0.04</v>
      </c>
      <c r="D43" s="348"/>
      <c r="E43" s="349"/>
      <c r="F43" s="11" t="s">
        <v>5</v>
      </c>
      <c r="G43" s="26" t="s">
        <v>89</v>
      </c>
      <c r="H43" s="216">
        <v>0</v>
      </c>
      <c r="I43" s="53">
        <f t="shared" ref="I43:I44" si="1">H43*C43</f>
        <v>0</v>
      </c>
    </row>
    <row r="44" spans="1:9" ht="22.8" customHeight="1" x14ac:dyDescent="0.3">
      <c r="A44" s="179" t="s">
        <v>647</v>
      </c>
      <c r="B44" s="180" t="s">
        <v>85</v>
      </c>
      <c r="C44" s="350">
        <v>4000</v>
      </c>
      <c r="D44" s="351"/>
      <c r="E44" s="352"/>
      <c r="F44" s="11" t="s">
        <v>5</v>
      </c>
      <c r="G44" s="26" t="s">
        <v>89</v>
      </c>
      <c r="H44" s="216">
        <v>0</v>
      </c>
      <c r="I44" s="53">
        <f t="shared" si="1"/>
        <v>0</v>
      </c>
    </row>
    <row r="45" spans="1:9" ht="24" customHeight="1" x14ac:dyDescent="0.3">
      <c r="A45" s="18" t="s">
        <v>511</v>
      </c>
      <c r="B45" s="11" t="s">
        <v>6</v>
      </c>
      <c r="C45" s="245" t="s">
        <v>84</v>
      </c>
      <c r="D45" s="246"/>
      <c r="E45" s="247"/>
      <c r="F45" s="178">
        <v>22328</v>
      </c>
      <c r="G45" s="26" t="s">
        <v>83</v>
      </c>
      <c r="H45" s="216">
        <v>0</v>
      </c>
      <c r="I45" s="53">
        <f t="shared" ref="I45:I60" si="2">H45*F45</f>
        <v>0</v>
      </c>
    </row>
    <row r="46" spans="1:9" ht="19.2" customHeight="1" x14ac:dyDescent="0.3">
      <c r="A46" s="18" t="s">
        <v>512</v>
      </c>
      <c r="B46" s="11" t="s">
        <v>6</v>
      </c>
      <c r="C46" s="245" t="s">
        <v>84</v>
      </c>
      <c r="D46" s="246"/>
      <c r="E46" s="247"/>
      <c r="F46" s="178">
        <v>26793.599999999999</v>
      </c>
      <c r="G46" s="26" t="s">
        <v>83</v>
      </c>
      <c r="H46" s="216">
        <v>0</v>
      </c>
      <c r="I46" s="53">
        <f t="shared" si="2"/>
        <v>0</v>
      </c>
    </row>
    <row r="47" spans="1:9" ht="22.8" customHeight="1" x14ac:dyDescent="0.3">
      <c r="A47" s="18" t="s">
        <v>513</v>
      </c>
      <c r="B47" s="11" t="s">
        <v>6</v>
      </c>
      <c r="C47" s="245" t="s">
        <v>84</v>
      </c>
      <c r="D47" s="246"/>
      <c r="E47" s="247"/>
      <c r="F47" s="178">
        <v>27910</v>
      </c>
      <c r="G47" s="26" t="s">
        <v>83</v>
      </c>
      <c r="H47" s="216">
        <v>0</v>
      </c>
      <c r="I47" s="53">
        <f t="shared" si="2"/>
        <v>0</v>
      </c>
    </row>
    <row r="48" spans="1:9" ht="25.2" customHeight="1" x14ac:dyDescent="0.3">
      <c r="A48" s="18" t="s">
        <v>514</v>
      </c>
      <c r="B48" s="11" t="s">
        <v>6</v>
      </c>
      <c r="C48" s="245" t="s">
        <v>84</v>
      </c>
      <c r="D48" s="246"/>
      <c r="E48" s="247"/>
      <c r="F48" s="178">
        <v>33492</v>
      </c>
      <c r="G48" s="26" t="s">
        <v>83</v>
      </c>
      <c r="H48" s="216">
        <v>0</v>
      </c>
      <c r="I48" s="53">
        <f t="shared" si="2"/>
        <v>0</v>
      </c>
    </row>
    <row r="49" spans="1:9" ht="25.8" customHeight="1" x14ac:dyDescent="0.3">
      <c r="A49" s="18" t="s">
        <v>515</v>
      </c>
      <c r="B49" s="11" t="s">
        <v>6</v>
      </c>
      <c r="C49" s="245" t="s">
        <v>84</v>
      </c>
      <c r="D49" s="246"/>
      <c r="E49" s="247"/>
      <c r="F49" s="178">
        <v>41865</v>
      </c>
      <c r="G49" s="26" t="s">
        <v>83</v>
      </c>
      <c r="H49" s="216">
        <v>0</v>
      </c>
      <c r="I49" s="53">
        <f t="shared" si="2"/>
        <v>0</v>
      </c>
    </row>
    <row r="50" spans="1:9" ht="25.8" customHeight="1" x14ac:dyDescent="0.3">
      <c r="A50" s="18" t="s">
        <v>516</v>
      </c>
      <c r="B50" s="11" t="s">
        <v>6</v>
      </c>
      <c r="C50" s="245" t="s">
        <v>84</v>
      </c>
      <c r="D50" s="246"/>
      <c r="E50" s="247"/>
      <c r="F50" s="178">
        <v>50238</v>
      </c>
      <c r="G50" s="26" t="s">
        <v>83</v>
      </c>
      <c r="H50" s="216">
        <v>0</v>
      </c>
      <c r="I50" s="53">
        <f t="shared" si="2"/>
        <v>0</v>
      </c>
    </row>
    <row r="51" spans="1:9" ht="29.4" customHeight="1" x14ac:dyDescent="0.3">
      <c r="A51" s="17" t="s">
        <v>517</v>
      </c>
      <c r="B51" s="13" t="s">
        <v>6</v>
      </c>
      <c r="C51" s="331" t="s">
        <v>84</v>
      </c>
      <c r="D51" s="332"/>
      <c r="E51" s="333"/>
      <c r="F51" s="178">
        <v>25125</v>
      </c>
      <c r="G51" s="22" t="s">
        <v>83</v>
      </c>
      <c r="H51" s="216">
        <v>0</v>
      </c>
      <c r="I51" s="53">
        <f t="shared" si="2"/>
        <v>0</v>
      </c>
    </row>
    <row r="52" spans="1:9" ht="29.4" customHeight="1" x14ac:dyDescent="0.3">
      <c r="A52" s="17" t="s">
        <v>518</v>
      </c>
      <c r="B52" s="13" t="s">
        <v>6</v>
      </c>
      <c r="C52" s="331" t="s">
        <v>84</v>
      </c>
      <c r="D52" s="332"/>
      <c r="E52" s="333"/>
      <c r="F52" s="178">
        <v>30150</v>
      </c>
      <c r="G52" s="22" t="s">
        <v>83</v>
      </c>
      <c r="H52" s="216">
        <v>0</v>
      </c>
      <c r="I52" s="53">
        <f t="shared" si="2"/>
        <v>0</v>
      </c>
    </row>
    <row r="53" spans="1:9" ht="29.4" customHeight="1" x14ac:dyDescent="0.3">
      <c r="A53" s="17" t="s">
        <v>649</v>
      </c>
      <c r="B53" s="13" t="s">
        <v>6</v>
      </c>
      <c r="C53" s="245" t="s">
        <v>84</v>
      </c>
      <c r="D53" s="246"/>
      <c r="E53" s="247"/>
      <c r="F53" s="178">
        <v>33525</v>
      </c>
      <c r="G53" s="22" t="s">
        <v>83</v>
      </c>
      <c r="H53" s="216">
        <v>0</v>
      </c>
      <c r="I53" s="53">
        <f t="shared" si="2"/>
        <v>0</v>
      </c>
    </row>
    <row r="54" spans="1:9" ht="29.4" customHeight="1" x14ac:dyDescent="0.3">
      <c r="A54" s="17" t="s">
        <v>649</v>
      </c>
      <c r="B54" s="13" t="s">
        <v>6</v>
      </c>
      <c r="C54" s="245" t="s">
        <v>84</v>
      </c>
      <c r="D54" s="246"/>
      <c r="E54" s="247"/>
      <c r="F54" s="178">
        <v>40230</v>
      </c>
      <c r="G54" s="22" t="s">
        <v>83</v>
      </c>
      <c r="H54" s="216">
        <v>0</v>
      </c>
      <c r="I54" s="53">
        <f t="shared" si="2"/>
        <v>0</v>
      </c>
    </row>
    <row r="55" spans="1:9" ht="22.8" customHeight="1" x14ac:dyDescent="0.3">
      <c r="A55" s="18" t="s">
        <v>566</v>
      </c>
      <c r="B55" s="11" t="s">
        <v>85</v>
      </c>
      <c r="C55" s="245" t="s">
        <v>84</v>
      </c>
      <c r="D55" s="246"/>
      <c r="E55" s="247"/>
      <c r="F55" s="12">
        <v>50000</v>
      </c>
      <c r="G55" s="22" t="s">
        <v>83</v>
      </c>
      <c r="H55" s="216">
        <v>0</v>
      </c>
      <c r="I55" s="53">
        <f t="shared" si="2"/>
        <v>0</v>
      </c>
    </row>
    <row r="56" spans="1:9" ht="22.8" customHeight="1" x14ac:dyDescent="0.3">
      <c r="A56" s="18" t="s">
        <v>519</v>
      </c>
      <c r="B56" s="11" t="s">
        <v>85</v>
      </c>
      <c r="C56" s="245" t="s">
        <v>84</v>
      </c>
      <c r="D56" s="246"/>
      <c r="E56" s="247"/>
      <c r="F56" s="12">
        <v>60000</v>
      </c>
      <c r="G56" s="22" t="s">
        <v>83</v>
      </c>
      <c r="H56" s="216">
        <v>0</v>
      </c>
      <c r="I56" s="53">
        <f t="shared" si="2"/>
        <v>0</v>
      </c>
    </row>
    <row r="57" spans="1:9" ht="24" customHeight="1" x14ac:dyDescent="0.3">
      <c r="A57" s="17" t="s">
        <v>567</v>
      </c>
      <c r="B57" s="13" t="s">
        <v>90</v>
      </c>
      <c r="C57" s="331">
        <v>0.04</v>
      </c>
      <c r="D57" s="332"/>
      <c r="E57" s="333"/>
      <c r="F57" s="14">
        <v>75000</v>
      </c>
      <c r="G57" s="22" t="s">
        <v>89</v>
      </c>
      <c r="H57" s="219">
        <v>0</v>
      </c>
      <c r="I57" s="79">
        <f t="shared" si="2"/>
        <v>0</v>
      </c>
    </row>
    <row r="58" spans="1:9" ht="24" customHeight="1" x14ac:dyDescent="0.3">
      <c r="A58" s="78" t="s">
        <v>568</v>
      </c>
      <c r="B58" s="67" t="s">
        <v>90</v>
      </c>
      <c r="C58" s="337">
        <v>0.04</v>
      </c>
      <c r="D58" s="337"/>
      <c r="E58" s="337"/>
      <c r="F58" s="55">
        <v>90000</v>
      </c>
      <c r="G58" s="67" t="s">
        <v>89</v>
      </c>
      <c r="H58" s="216">
        <v>0</v>
      </c>
      <c r="I58" s="53">
        <f t="shared" si="2"/>
        <v>0</v>
      </c>
    </row>
    <row r="59" spans="1:9" ht="24" customHeight="1" x14ac:dyDescent="0.3">
      <c r="A59" s="78" t="s">
        <v>651</v>
      </c>
      <c r="B59" s="67" t="s">
        <v>85</v>
      </c>
      <c r="C59" s="357">
        <v>4000</v>
      </c>
      <c r="D59" s="358"/>
      <c r="E59" s="359"/>
      <c r="F59" s="55">
        <v>75000</v>
      </c>
      <c r="G59" s="67" t="s">
        <v>89</v>
      </c>
      <c r="H59" s="216">
        <v>0</v>
      </c>
      <c r="I59" s="53">
        <f t="shared" si="2"/>
        <v>0</v>
      </c>
    </row>
    <row r="60" spans="1:9" ht="24" customHeight="1" x14ac:dyDescent="0.3">
      <c r="A60" s="78" t="s">
        <v>651</v>
      </c>
      <c r="B60" s="67" t="s">
        <v>85</v>
      </c>
      <c r="C60" s="357">
        <v>4000</v>
      </c>
      <c r="D60" s="358"/>
      <c r="E60" s="359"/>
      <c r="F60" s="55">
        <v>90000</v>
      </c>
      <c r="G60" s="67" t="s">
        <v>89</v>
      </c>
      <c r="H60" s="216">
        <v>0</v>
      </c>
      <c r="I60" s="53">
        <f t="shared" si="2"/>
        <v>0</v>
      </c>
    </row>
    <row r="62" spans="1:9" ht="28.2" customHeight="1" x14ac:dyDescent="0.3">
      <c r="A62" s="279" t="s">
        <v>1</v>
      </c>
      <c r="B62" s="280"/>
      <c r="C62" s="280"/>
      <c r="D62" s="280"/>
      <c r="E62" s="280"/>
      <c r="F62" s="280"/>
      <c r="G62" s="280"/>
      <c r="H62" s="54"/>
      <c r="I62" s="54"/>
    </row>
    <row r="63" spans="1:9" ht="19.8" customHeight="1" x14ac:dyDescent="0.3">
      <c r="A63" s="282" t="s">
        <v>0</v>
      </c>
      <c r="B63" s="283"/>
      <c r="C63" s="283"/>
      <c r="D63" s="283"/>
      <c r="E63" s="283"/>
      <c r="F63" s="283"/>
      <c r="G63" s="283"/>
      <c r="H63" s="54"/>
      <c r="I63" s="54"/>
    </row>
  </sheetData>
  <sheetProtection algorithmName="SHA-512" hashValue="Ogq3ZiU0Mt/D15YHUg/NOUc3NsiuauaZ4S9euJSsi+Rik3Kr9EzVGL3th1FP89jrKhDK/M1jMOCQLo3KIKLfCQ==" saltValue="g/w1aTh+gwWFRZMr1E8IyA==" spinCount="100000" sheet="1" objects="1" scenarios="1" selectLockedCells="1"/>
  <mergeCells count="55">
    <mergeCell ref="C55:E55"/>
    <mergeCell ref="C57:E57"/>
    <mergeCell ref="A62:G62"/>
    <mergeCell ref="A63:G63"/>
    <mergeCell ref="C47:E47"/>
    <mergeCell ref="C49:E49"/>
    <mergeCell ref="C51:E51"/>
    <mergeCell ref="C50:E50"/>
    <mergeCell ref="C52:E52"/>
    <mergeCell ref="C56:E56"/>
    <mergeCell ref="C58:E58"/>
    <mergeCell ref="C53:E53"/>
    <mergeCell ref="C54:E54"/>
    <mergeCell ref="C59:E59"/>
    <mergeCell ref="C60:E60"/>
    <mergeCell ref="C33:E33"/>
    <mergeCell ref="C31:E31"/>
    <mergeCell ref="C29:E29"/>
    <mergeCell ref="C25:E25"/>
    <mergeCell ref="C27:E27"/>
    <mergeCell ref="C19:E19"/>
    <mergeCell ref="C21:E21"/>
    <mergeCell ref="C23:E23"/>
    <mergeCell ref="C18:E18"/>
    <mergeCell ref="C17:E17"/>
    <mergeCell ref="C20:E20"/>
    <mergeCell ref="C22:E22"/>
    <mergeCell ref="C3:E3"/>
    <mergeCell ref="C7:E7"/>
    <mergeCell ref="A1:G1"/>
    <mergeCell ref="C16:E16"/>
    <mergeCell ref="C15:E15"/>
    <mergeCell ref="C11:E11"/>
    <mergeCell ref="C12:E12"/>
    <mergeCell ref="C14:E14"/>
    <mergeCell ref="C13:E13"/>
    <mergeCell ref="C24:E24"/>
    <mergeCell ref="C26:E26"/>
    <mergeCell ref="C28:E28"/>
    <mergeCell ref="C30:E30"/>
    <mergeCell ref="C32:E32"/>
    <mergeCell ref="C34:E34"/>
    <mergeCell ref="C36:E36"/>
    <mergeCell ref="C38:E38"/>
    <mergeCell ref="C46:E46"/>
    <mergeCell ref="C48:E48"/>
    <mergeCell ref="C39:E39"/>
    <mergeCell ref="C40:E40"/>
    <mergeCell ref="C45:E45"/>
    <mergeCell ref="C37:E37"/>
    <mergeCell ref="C35:E35"/>
    <mergeCell ref="C41:E41"/>
    <mergeCell ref="C43:E43"/>
    <mergeCell ref="C44:E44"/>
    <mergeCell ref="C42:E4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2E41F-2E64-4EBA-B47D-731CB1F64420}">
  <dimension ref="A1:M77"/>
  <sheetViews>
    <sheetView workbookViewId="0">
      <selection activeCell="G3" sqref="G3"/>
    </sheetView>
  </sheetViews>
  <sheetFormatPr defaultRowHeight="14.4" x14ac:dyDescent="0.3"/>
  <cols>
    <col min="1" max="1" width="42.44140625" customWidth="1"/>
    <col min="8" max="8" width="12" customWidth="1"/>
    <col min="13" max="13" width="13.21875" customWidth="1"/>
  </cols>
  <sheetData>
    <row r="1" spans="1:13" x14ac:dyDescent="0.3">
      <c r="A1" s="306" t="s">
        <v>82</v>
      </c>
      <c r="B1" s="307"/>
      <c r="C1" s="307"/>
      <c r="D1" s="307"/>
      <c r="E1" s="307"/>
      <c r="F1" s="307"/>
      <c r="G1" s="41"/>
      <c r="H1" s="41"/>
    </row>
    <row r="2" spans="1:13" ht="30.6" x14ac:dyDescent="0.3">
      <c r="A2" s="9" t="s">
        <v>81</v>
      </c>
      <c r="B2" s="9" t="s">
        <v>80</v>
      </c>
      <c r="C2" s="9" t="s">
        <v>417</v>
      </c>
      <c r="D2" s="9" t="s">
        <v>418</v>
      </c>
      <c r="E2" s="9" t="s">
        <v>419</v>
      </c>
      <c r="F2" s="20" t="s">
        <v>75</v>
      </c>
      <c r="G2" s="42" t="s">
        <v>415</v>
      </c>
      <c r="H2" s="36" t="s">
        <v>416</v>
      </c>
    </row>
    <row r="3" spans="1:13" x14ac:dyDescent="0.3">
      <c r="A3" s="6" t="s">
        <v>71</v>
      </c>
      <c r="B3" s="11" t="s">
        <v>6</v>
      </c>
      <c r="C3" s="303">
        <v>792</v>
      </c>
      <c r="D3" s="304"/>
      <c r="E3" s="305"/>
      <c r="F3" s="26" t="s">
        <v>3</v>
      </c>
      <c r="G3" s="216">
        <v>0</v>
      </c>
      <c r="H3" s="53">
        <f t="shared" ref="H3:H42" si="0">G3*C3</f>
        <v>0</v>
      </c>
    </row>
    <row r="4" spans="1:13" x14ac:dyDescent="0.3">
      <c r="A4" s="6" t="s">
        <v>70</v>
      </c>
      <c r="B4" s="11" t="s">
        <v>6</v>
      </c>
      <c r="C4" s="303">
        <v>1230</v>
      </c>
      <c r="D4" s="304"/>
      <c r="E4" s="305"/>
      <c r="F4" s="26" t="s">
        <v>3</v>
      </c>
      <c r="G4" s="216">
        <v>0</v>
      </c>
      <c r="H4" s="53">
        <f t="shared" si="0"/>
        <v>0</v>
      </c>
    </row>
    <row r="5" spans="1:13" x14ac:dyDescent="0.3">
      <c r="A5" s="6" t="s">
        <v>69</v>
      </c>
      <c r="B5" s="11" t="s">
        <v>6</v>
      </c>
      <c r="C5" s="303">
        <v>1522</v>
      </c>
      <c r="D5" s="304"/>
      <c r="E5" s="305"/>
      <c r="F5" s="26" t="s">
        <v>3</v>
      </c>
      <c r="G5" s="216">
        <v>0</v>
      </c>
      <c r="H5" s="53">
        <f t="shared" si="0"/>
        <v>0</v>
      </c>
    </row>
    <row r="6" spans="1:13" ht="21" x14ac:dyDescent="0.3">
      <c r="A6" s="6" t="s">
        <v>68</v>
      </c>
      <c r="B6" s="11" t="s">
        <v>6</v>
      </c>
      <c r="C6" s="303">
        <v>1815</v>
      </c>
      <c r="D6" s="304"/>
      <c r="E6" s="305"/>
      <c r="F6" s="26" t="s">
        <v>3</v>
      </c>
      <c r="G6" s="216">
        <v>0</v>
      </c>
      <c r="H6" s="53">
        <f t="shared" si="0"/>
        <v>0</v>
      </c>
      <c r="J6" s="31"/>
      <c r="M6" s="32"/>
    </row>
    <row r="7" spans="1:13" ht="18" x14ac:dyDescent="0.35">
      <c r="A7" s="6" t="s">
        <v>67</v>
      </c>
      <c r="B7" s="11" t="s">
        <v>6</v>
      </c>
      <c r="C7" s="303">
        <v>2107</v>
      </c>
      <c r="D7" s="304"/>
      <c r="E7" s="305"/>
      <c r="F7" s="26" t="s">
        <v>3</v>
      </c>
      <c r="G7" s="216">
        <v>0</v>
      </c>
      <c r="H7" s="53">
        <f t="shared" si="0"/>
        <v>0</v>
      </c>
      <c r="L7" s="33"/>
      <c r="M7" s="66"/>
    </row>
    <row r="8" spans="1:13" x14ac:dyDescent="0.3">
      <c r="A8" s="6" t="s">
        <v>66</v>
      </c>
      <c r="B8" s="11" t="s">
        <v>6</v>
      </c>
      <c r="C8" s="303">
        <v>2399</v>
      </c>
      <c r="D8" s="304"/>
      <c r="E8" s="305"/>
      <c r="F8" s="26" t="s">
        <v>3</v>
      </c>
      <c r="G8" s="216">
        <v>0</v>
      </c>
      <c r="H8" s="53">
        <f t="shared" si="0"/>
        <v>0</v>
      </c>
    </row>
    <row r="9" spans="1:13" ht="18" x14ac:dyDescent="0.35">
      <c r="A9" s="6" t="s">
        <v>65</v>
      </c>
      <c r="B9" s="11" t="s">
        <v>6</v>
      </c>
      <c r="C9" s="303">
        <v>2691</v>
      </c>
      <c r="D9" s="304"/>
      <c r="E9" s="305"/>
      <c r="F9" s="26" t="s">
        <v>3</v>
      </c>
      <c r="G9" s="216">
        <v>0</v>
      </c>
      <c r="H9" s="53">
        <f t="shared" si="0"/>
        <v>0</v>
      </c>
      <c r="L9" s="33"/>
      <c r="M9" s="66"/>
    </row>
    <row r="10" spans="1:13" x14ac:dyDescent="0.3">
      <c r="A10" s="6" t="s">
        <v>64</v>
      </c>
      <c r="B10" s="11" t="s">
        <v>6</v>
      </c>
      <c r="C10" s="303">
        <v>2984</v>
      </c>
      <c r="D10" s="304"/>
      <c r="E10" s="305"/>
      <c r="F10" s="26" t="s">
        <v>3</v>
      </c>
      <c r="G10" s="216">
        <v>0</v>
      </c>
      <c r="H10" s="53">
        <f t="shared" si="0"/>
        <v>0</v>
      </c>
    </row>
    <row r="11" spans="1:13" x14ac:dyDescent="0.3">
      <c r="A11" s="6" t="s">
        <v>63</v>
      </c>
      <c r="B11" s="11" t="s">
        <v>6</v>
      </c>
      <c r="C11" s="303">
        <v>3568</v>
      </c>
      <c r="D11" s="304"/>
      <c r="E11" s="305"/>
      <c r="F11" s="26" t="s">
        <v>3</v>
      </c>
      <c r="G11" s="216">
        <v>0</v>
      </c>
      <c r="H11" s="53">
        <f t="shared" si="0"/>
        <v>0</v>
      </c>
    </row>
    <row r="12" spans="1:13" x14ac:dyDescent="0.3">
      <c r="A12" s="6" t="s">
        <v>553</v>
      </c>
      <c r="B12" s="5" t="s">
        <v>6</v>
      </c>
      <c r="C12" s="303">
        <v>452</v>
      </c>
      <c r="D12" s="304"/>
      <c r="E12" s="305"/>
      <c r="F12" s="26" t="s">
        <v>3</v>
      </c>
      <c r="G12" s="216">
        <v>0</v>
      </c>
      <c r="H12" s="53">
        <f t="shared" si="0"/>
        <v>0</v>
      </c>
    </row>
    <row r="13" spans="1:13" x14ac:dyDescent="0.3">
      <c r="A13" s="6" t="s">
        <v>552</v>
      </c>
      <c r="B13" s="5" t="s">
        <v>6</v>
      </c>
      <c r="C13" s="303">
        <v>686</v>
      </c>
      <c r="D13" s="304"/>
      <c r="E13" s="305"/>
      <c r="F13" s="26" t="s">
        <v>3</v>
      </c>
      <c r="G13" s="216">
        <v>0</v>
      </c>
      <c r="H13" s="53">
        <f t="shared" si="0"/>
        <v>0</v>
      </c>
    </row>
    <row r="14" spans="1:13" x14ac:dyDescent="0.3">
      <c r="A14" s="6" t="s">
        <v>551</v>
      </c>
      <c r="B14" s="5" t="s">
        <v>6</v>
      </c>
      <c r="C14" s="303">
        <v>951</v>
      </c>
      <c r="D14" s="304"/>
      <c r="E14" s="305"/>
      <c r="F14" s="26" t="s">
        <v>3</v>
      </c>
      <c r="G14" s="216">
        <v>0</v>
      </c>
      <c r="H14" s="53">
        <f t="shared" si="0"/>
        <v>0</v>
      </c>
    </row>
    <row r="15" spans="1:13" x14ac:dyDescent="0.3">
      <c r="A15" s="6" t="s">
        <v>550</v>
      </c>
      <c r="B15" s="5" t="s">
        <v>6</v>
      </c>
      <c r="C15" s="303">
        <v>1174</v>
      </c>
      <c r="D15" s="304"/>
      <c r="E15" s="305"/>
      <c r="F15" s="26" t="s">
        <v>3</v>
      </c>
      <c r="G15" s="216">
        <v>0</v>
      </c>
      <c r="H15" s="53">
        <f t="shared" si="0"/>
        <v>0</v>
      </c>
    </row>
    <row r="16" spans="1:13" x14ac:dyDescent="0.3">
      <c r="A16" s="6" t="s">
        <v>554</v>
      </c>
      <c r="B16" s="5" t="s">
        <v>6</v>
      </c>
      <c r="C16" s="303">
        <v>585</v>
      </c>
      <c r="D16" s="304"/>
      <c r="E16" s="305"/>
      <c r="F16" s="26" t="s">
        <v>3</v>
      </c>
      <c r="G16" s="216">
        <v>0</v>
      </c>
      <c r="H16" s="53">
        <f t="shared" si="0"/>
        <v>0</v>
      </c>
    </row>
    <row r="17" spans="1:8" x14ac:dyDescent="0.3">
      <c r="A17" s="6" t="s">
        <v>555</v>
      </c>
      <c r="B17" s="5" t="s">
        <v>6</v>
      </c>
      <c r="C17" s="303">
        <v>856</v>
      </c>
      <c r="D17" s="304"/>
      <c r="E17" s="305"/>
      <c r="F17" s="26" t="s">
        <v>3</v>
      </c>
      <c r="G17" s="216">
        <v>0</v>
      </c>
      <c r="H17" s="53">
        <f t="shared" si="0"/>
        <v>0</v>
      </c>
    </row>
    <row r="18" spans="1:8" x14ac:dyDescent="0.3">
      <c r="A18" s="6" t="s">
        <v>556</v>
      </c>
      <c r="B18" s="5" t="s">
        <v>6</v>
      </c>
      <c r="C18" s="303">
        <v>1197</v>
      </c>
      <c r="D18" s="304"/>
      <c r="E18" s="305"/>
      <c r="F18" s="26" t="s">
        <v>3</v>
      </c>
      <c r="G18" s="216">
        <v>0</v>
      </c>
      <c r="H18" s="53">
        <f t="shared" si="0"/>
        <v>0</v>
      </c>
    </row>
    <row r="19" spans="1:8" x14ac:dyDescent="0.3">
      <c r="A19" s="6" t="s">
        <v>557</v>
      </c>
      <c r="B19" s="5" t="s">
        <v>6</v>
      </c>
      <c r="C19" s="363">
        <v>1458</v>
      </c>
      <c r="D19" s="364"/>
      <c r="E19" s="365"/>
      <c r="F19" s="26" t="s">
        <v>3</v>
      </c>
      <c r="G19" s="216">
        <v>0</v>
      </c>
      <c r="H19" s="53">
        <f t="shared" si="0"/>
        <v>0</v>
      </c>
    </row>
    <row r="20" spans="1:8" x14ac:dyDescent="0.3">
      <c r="A20" s="6" t="s">
        <v>62</v>
      </c>
      <c r="B20" s="11" t="s">
        <v>6</v>
      </c>
      <c r="C20" s="360">
        <v>280</v>
      </c>
      <c r="D20" s="361"/>
      <c r="E20" s="362"/>
      <c r="F20" s="26" t="s">
        <v>3</v>
      </c>
      <c r="G20" s="216">
        <v>0</v>
      </c>
      <c r="H20" s="53">
        <f t="shared" si="0"/>
        <v>0</v>
      </c>
    </row>
    <row r="21" spans="1:8" x14ac:dyDescent="0.3">
      <c r="A21" s="6" t="s">
        <v>61</v>
      </c>
      <c r="B21" s="11" t="s">
        <v>6</v>
      </c>
      <c r="C21" s="303">
        <v>750</v>
      </c>
      <c r="D21" s="304"/>
      <c r="E21" s="305"/>
      <c r="F21" s="26" t="s">
        <v>3</v>
      </c>
      <c r="G21" s="216">
        <v>0</v>
      </c>
      <c r="H21" s="53">
        <f t="shared" si="0"/>
        <v>0</v>
      </c>
    </row>
    <row r="22" spans="1:8" x14ac:dyDescent="0.3">
      <c r="A22" s="4" t="s">
        <v>337</v>
      </c>
      <c r="B22" s="13" t="s">
        <v>6</v>
      </c>
      <c r="C22" s="303">
        <v>792</v>
      </c>
      <c r="D22" s="304"/>
      <c r="E22" s="305"/>
      <c r="F22" s="22" t="s">
        <v>3</v>
      </c>
      <c r="G22" s="216">
        <v>0</v>
      </c>
      <c r="H22" s="53">
        <f t="shared" si="0"/>
        <v>0</v>
      </c>
    </row>
    <row r="23" spans="1:8" x14ac:dyDescent="0.3">
      <c r="A23" s="4" t="s">
        <v>338</v>
      </c>
      <c r="B23" s="13" t="s">
        <v>6</v>
      </c>
      <c r="C23" s="303">
        <v>932</v>
      </c>
      <c r="D23" s="304"/>
      <c r="E23" s="305"/>
      <c r="F23" s="22" t="s">
        <v>3</v>
      </c>
      <c r="G23" s="216">
        <v>0</v>
      </c>
      <c r="H23" s="53">
        <f t="shared" si="0"/>
        <v>0</v>
      </c>
    </row>
    <row r="24" spans="1:8" x14ac:dyDescent="0.3">
      <c r="A24" s="6" t="s">
        <v>60</v>
      </c>
      <c r="B24" s="11" t="s">
        <v>6</v>
      </c>
      <c r="C24" s="303">
        <v>1627</v>
      </c>
      <c r="D24" s="304"/>
      <c r="E24" s="305"/>
      <c r="F24" s="26" t="s">
        <v>3</v>
      </c>
      <c r="G24" s="216">
        <v>0</v>
      </c>
      <c r="H24" s="53">
        <f t="shared" si="0"/>
        <v>0</v>
      </c>
    </row>
    <row r="25" spans="1:8" x14ac:dyDescent="0.3">
      <c r="A25" s="6" t="s">
        <v>59</v>
      </c>
      <c r="B25" s="11" t="s">
        <v>6</v>
      </c>
      <c r="C25" s="303">
        <v>622</v>
      </c>
      <c r="D25" s="304"/>
      <c r="E25" s="305"/>
      <c r="F25" s="26" t="s">
        <v>3</v>
      </c>
      <c r="G25" s="216">
        <v>0</v>
      </c>
      <c r="H25" s="53">
        <f t="shared" si="0"/>
        <v>0</v>
      </c>
    </row>
    <row r="26" spans="1:8" ht="13.8" customHeight="1" x14ac:dyDescent="0.3">
      <c r="A26" s="6" t="s">
        <v>58</v>
      </c>
      <c r="B26" s="11" t="s">
        <v>6</v>
      </c>
      <c r="C26" s="303">
        <v>1064</v>
      </c>
      <c r="D26" s="304"/>
      <c r="E26" s="305"/>
      <c r="F26" s="26" t="s">
        <v>3</v>
      </c>
      <c r="G26" s="216">
        <v>0</v>
      </c>
      <c r="H26" s="53">
        <f t="shared" si="0"/>
        <v>0</v>
      </c>
    </row>
    <row r="27" spans="1:8" ht="14.4" customHeight="1" x14ac:dyDescent="0.3">
      <c r="A27" s="6" t="s">
        <v>57</v>
      </c>
      <c r="B27" s="11" t="s">
        <v>6</v>
      </c>
      <c r="C27" s="303">
        <v>2192</v>
      </c>
      <c r="D27" s="304"/>
      <c r="E27" s="305"/>
      <c r="F27" s="26" t="s">
        <v>3</v>
      </c>
      <c r="G27" s="216">
        <v>0</v>
      </c>
      <c r="H27" s="53">
        <f t="shared" si="0"/>
        <v>0</v>
      </c>
    </row>
    <row r="28" spans="1:8" x14ac:dyDescent="0.3">
      <c r="A28" s="6" t="s">
        <v>56</v>
      </c>
      <c r="B28" s="11" t="s">
        <v>55</v>
      </c>
      <c r="C28" s="303">
        <v>134</v>
      </c>
      <c r="D28" s="304"/>
      <c r="E28" s="305"/>
      <c r="F28" s="26" t="s">
        <v>3</v>
      </c>
      <c r="G28" s="216">
        <v>0</v>
      </c>
      <c r="H28" s="53">
        <f t="shared" si="0"/>
        <v>0</v>
      </c>
    </row>
    <row r="29" spans="1:8" ht="16.2" customHeight="1" x14ac:dyDescent="0.3">
      <c r="A29" s="6" t="s">
        <v>54</v>
      </c>
      <c r="B29" s="11" t="s">
        <v>53</v>
      </c>
      <c r="C29" s="303">
        <v>773</v>
      </c>
      <c r="D29" s="304"/>
      <c r="E29" s="305"/>
      <c r="F29" s="26" t="s">
        <v>3</v>
      </c>
      <c r="G29" s="216">
        <v>0</v>
      </c>
      <c r="H29" s="53">
        <f t="shared" si="0"/>
        <v>0</v>
      </c>
    </row>
    <row r="30" spans="1:8" ht="26.4" customHeight="1" x14ac:dyDescent="0.3">
      <c r="A30" s="6" t="s">
        <v>52</v>
      </c>
      <c r="B30" s="11" t="s">
        <v>51</v>
      </c>
      <c r="C30" s="303">
        <v>10</v>
      </c>
      <c r="D30" s="304"/>
      <c r="E30" s="305"/>
      <c r="F30" s="26" t="s">
        <v>3</v>
      </c>
      <c r="G30" s="216">
        <v>0</v>
      </c>
      <c r="H30" s="53">
        <f t="shared" si="0"/>
        <v>0</v>
      </c>
    </row>
    <row r="31" spans="1:8" ht="24" customHeight="1" x14ac:dyDescent="0.3">
      <c r="A31" s="6" t="s">
        <v>50</v>
      </c>
      <c r="B31" s="11" t="s">
        <v>36</v>
      </c>
      <c r="C31" s="303">
        <v>635</v>
      </c>
      <c r="D31" s="304"/>
      <c r="E31" s="305"/>
      <c r="F31" s="26" t="s">
        <v>3</v>
      </c>
      <c r="G31" s="216">
        <v>0</v>
      </c>
      <c r="H31" s="53">
        <f t="shared" si="0"/>
        <v>0</v>
      </c>
    </row>
    <row r="32" spans="1:8" ht="28.8" customHeight="1" x14ac:dyDescent="0.3">
      <c r="A32" s="6" t="s">
        <v>49</v>
      </c>
      <c r="B32" s="11" t="s">
        <v>36</v>
      </c>
      <c r="C32" s="303">
        <v>658</v>
      </c>
      <c r="D32" s="304"/>
      <c r="E32" s="305"/>
      <c r="F32" s="26" t="s">
        <v>3</v>
      </c>
      <c r="G32" s="216">
        <v>0</v>
      </c>
      <c r="H32" s="53">
        <f t="shared" si="0"/>
        <v>0</v>
      </c>
    </row>
    <row r="33" spans="1:8" ht="24.6" customHeight="1" x14ac:dyDescent="0.3">
      <c r="A33" s="6" t="s">
        <v>48</v>
      </c>
      <c r="B33" s="11" t="s">
        <v>36</v>
      </c>
      <c r="C33" s="303">
        <v>687</v>
      </c>
      <c r="D33" s="304"/>
      <c r="E33" s="305"/>
      <c r="F33" s="26" t="s">
        <v>3</v>
      </c>
      <c r="G33" s="216">
        <v>0</v>
      </c>
      <c r="H33" s="53">
        <f t="shared" si="0"/>
        <v>0</v>
      </c>
    </row>
    <row r="34" spans="1:8" ht="28.2" customHeight="1" x14ac:dyDescent="0.3">
      <c r="A34" s="6" t="s">
        <v>47</v>
      </c>
      <c r="B34" s="11" t="s">
        <v>36</v>
      </c>
      <c r="C34" s="303">
        <v>709</v>
      </c>
      <c r="D34" s="304"/>
      <c r="E34" s="305"/>
      <c r="F34" s="26" t="s">
        <v>3</v>
      </c>
      <c r="G34" s="216">
        <v>0</v>
      </c>
      <c r="H34" s="53">
        <f t="shared" si="0"/>
        <v>0</v>
      </c>
    </row>
    <row r="35" spans="1:8" ht="26.4" customHeight="1" x14ac:dyDescent="0.3">
      <c r="A35" s="6" t="s">
        <v>46</v>
      </c>
      <c r="B35" s="11" t="s">
        <v>36</v>
      </c>
      <c r="C35" s="303">
        <v>738</v>
      </c>
      <c r="D35" s="304"/>
      <c r="E35" s="305"/>
      <c r="F35" s="26" t="s">
        <v>3</v>
      </c>
      <c r="G35" s="216">
        <v>0</v>
      </c>
      <c r="H35" s="53">
        <f t="shared" si="0"/>
        <v>0</v>
      </c>
    </row>
    <row r="36" spans="1:8" ht="23.4" customHeight="1" x14ac:dyDescent="0.3">
      <c r="A36" s="6" t="s">
        <v>45</v>
      </c>
      <c r="B36" s="11" t="s">
        <v>36</v>
      </c>
      <c r="C36" s="303">
        <v>807</v>
      </c>
      <c r="D36" s="304"/>
      <c r="E36" s="305"/>
      <c r="F36" s="26" t="s">
        <v>3</v>
      </c>
      <c r="G36" s="216">
        <v>0</v>
      </c>
      <c r="H36" s="53">
        <f t="shared" si="0"/>
        <v>0</v>
      </c>
    </row>
    <row r="37" spans="1:8" ht="27.6" customHeight="1" x14ac:dyDescent="0.3">
      <c r="A37" s="6" t="s">
        <v>44</v>
      </c>
      <c r="B37" s="11" t="s">
        <v>36</v>
      </c>
      <c r="C37" s="363">
        <v>584</v>
      </c>
      <c r="D37" s="364"/>
      <c r="E37" s="365"/>
      <c r="F37" s="26" t="s">
        <v>3</v>
      </c>
      <c r="G37" s="216">
        <v>0</v>
      </c>
      <c r="H37" s="53">
        <f t="shared" si="0"/>
        <v>0</v>
      </c>
    </row>
    <row r="38" spans="1:8" ht="24.6" customHeight="1" x14ac:dyDescent="0.3">
      <c r="A38" s="6" t="s">
        <v>43</v>
      </c>
      <c r="B38" s="11" t="s">
        <v>36</v>
      </c>
      <c r="C38" s="360">
        <v>692</v>
      </c>
      <c r="D38" s="361"/>
      <c r="E38" s="362"/>
      <c r="F38" s="26" t="s">
        <v>3</v>
      </c>
      <c r="G38" s="216">
        <v>0</v>
      </c>
      <c r="H38" s="53">
        <f t="shared" si="0"/>
        <v>0</v>
      </c>
    </row>
    <row r="39" spans="1:8" ht="27" customHeight="1" x14ac:dyDescent="0.3">
      <c r="A39" s="6" t="s">
        <v>42</v>
      </c>
      <c r="B39" s="11" t="s">
        <v>36</v>
      </c>
      <c r="C39" s="303">
        <v>749</v>
      </c>
      <c r="D39" s="304"/>
      <c r="E39" s="305"/>
      <c r="F39" s="26" t="s">
        <v>3</v>
      </c>
      <c r="G39" s="216">
        <v>0</v>
      </c>
      <c r="H39" s="53">
        <f t="shared" si="0"/>
        <v>0</v>
      </c>
    </row>
    <row r="40" spans="1:8" ht="24.6" customHeight="1" x14ac:dyDescent="0.3">
      <c r="A40" s="6" t="s">
        <v>41</v>
      </c>
      <c r="B40" s="11" t="s">
        <v>36</v>
      </c>
      <c r="C40" s="363">
        <v>824</v>
      </c>
      <c r="D40" s="364"/>
      <c r="E40" s="365"/>
      <c r="F40" s="26" t="s">
        <v>3</v>
      </c>
      <c r="G40" s="216">
        <v>0</v>
      </c>
      <c r="H40" s="53">
        <f t="shared" si="0"/>
        <v>0</v>
      </c>
    </row>
    <row r="41" spans="1:8" ht="27.6" customHeight="1" x14ac:dyDescent="0.3">
      <c r="A41" s="6" t="s">
        <v>40</v>
      </c>
      <c r="B41" s="11" t="s">
        <v>36</v>
      </c>
      <c r="C41" s="360">
        <v>875</v>
      </c>
      <c r="D41" s="361"/>
      <c r="E41" s="362"/>
      <c r="F41" s="26" t="s">
        <v>3</v>
      </c>
      <c r="G41" s="216">
        <v>0</v>
      </c>
      <c r="H41" s="53">
        <f t="shared" si="0"/>
        <v>0</v>
      </c>
    </row>
    <row r="42" spans="1:8" ht="25.8" customHeight="1" x14ac:dyDescent="0.3">
      <c r="A42" s="6" t="s">
        <v>39</v>
      </c>
      <c r="B42" s="11" t="s">
        <v>36</v>
      </c>
      <c r="C42" s="303">
        <v>721</v>
      </c>
      <c r="D42" s="304"/>
      <c r="E42" s="305"/>
      <c r="F42" s="26" t="s">
        <v>3</v>
      </c>
      <c r="G42" s="216">
        <v>0</v>
      </c>
      <c r="H42" s="53">
        <f t="shared" si="0"/>
        <v>0</v>
      </c>
    </row>
    <row r="43" spans="1:8" ht="25.8" customHeight="1" x14ac:dyDescent="0.3">
      <c r="A43" s="6" t="s">
        <v>38</v>
      </c>
      <c r="B43" s="11" t="s">
        <v>36</v>
      </c>
      <c r="C43" s="303">
        <v>772</v>
      </c>
      <c r="D43" s="304"/>
      <c r="E43" s="305"/>
      <c r="F43" s="26" t="s">
        <v>3</v>
      </c>
      <c r="G43" s="216">
        <v>0</v>
      </c>
      <c r="H43" s="53">
        <f t="shared" ref="H43:H72" si="1">G43*C43</f>
        <v>0</v>
      </c>
    </row>
    <row r="44" spans="1:8" ht="27.6" customHeight="1" x14ac:dyDescent="0.3">
      <c r="A44" s="6" t="s">
        <v>37</v>
      </c>
      <c r="B44" s="11" t="s">
        <v>36</v>
      </c>
      <c r="C44" s="303">
        <v>875</v>
      </c>
      <c r="D44" s="304"/>
      <c r="E44" s="305"/>
      <c r="F44" s="26" t="s">
        <v>3</v>
      </c>
      <c r="G44" s="216">
        <v>0</v>
      </c>
      <c r="H44" s="53">
        <f t="shared" si="1"/>
        <v>0</v>
      </c>
    </row>
    <row r="45" spans="1:8" ht="18" customHeight="1" x14ac:dyDescent="0.3">
      <c r="A45" s="4" t="s">
        <v>339</v>
      </c>
      <c r="B45" s="13" t="s">
        <v>36</v>
      </c>
      <c r="C45" s="303">
        <v>927</v>
      </c>
      <c r="D45" s="304"/>
      <c r="E45" s="305"/>
      <c r="F45" s="22" t="s">
        <v>3</v>
      </c>
      <c r="G45" s="216">
        <v>0</v>
      </c>
      <c r="H45" s="53">
        <f t="shared" si="1"/>
        <v>0</v>
      </c>
    </row>
    <row r="46" spans="1:8" ht="39.6" customHeight="1" x14ac:dyDescent="0.3">
      <c r="A46" s="6" t="s">
        <v>35</v>
      </c>
      <c r="B46" s="11" t="s">
        <v>6</v>
      </c>
      <c r="C46" s="303">
        <v>23105</v>
      </c>
      <c r="D46" s="304"/>
      <c r="E46" s="305"/>
      <c r="F46" s="26" t="s">
        <v>3</v>
      </c>
      <c r="G46" s="216">
        <v>0</v>
      </c>
      <c r="H46" s="53">
        <f t="shared" si="1"/>
        <v>0</v>
      </c>
    </row>
    <row r="47" spans="1:8" ht="46.2" customHeight="1" x14ac:dyDescent="0.3">
      <c r="A47" s="6" t="s">
        <v>34</v>
      </c>
      <c r="B47" s="11" t="s">
        <v>6</v>
      </c>
      <c r="C47" s="303">
        <v>25918</v>
      </c>
      <c r="D47" s="304"/>
      <c r="E47" s="305"/>
      <c r="F47" s="26" t="s">
        <v>3</v>
      </c>
      <c r="G47" s="216">
        <v>0</v>
      </c>
      <c r="H47" s="53">
        <f t="shared" si="1"/>
        <v>0</v>
      </c>
    </row>
    <row r="48" spans="1:8" ht="41.4" customHeight="1" x14ac:dyDescent="0.3">
      <c r="A48" s="4" t="s">
        <v>340</v>
      </c>
      <c r="B48" s="13" t="s">
        <v>6</v>
      </c>
      <c r="C48" s="303">
        <v>28914</v>
      </c>
      <c r="D48" s="304"/>
      <c r="E48" s="305"/>
      <c r="F48" s="22" t="s">
        <v>3</v>
      </c>
      <c r="G48" s="216">
        <v>0</v>
      </c>
      <c r="H48" s="53">
        <f t="shared" si="1"/>
        <v>0</v>
      </c>
    </row>
    <row r="49" spans="1:8" ht="37.799999999999997" customHeight="1" x14ac:dyDescent="0.3">
      <c r="A49" s="6" t="s">
        <v>31</v>
      </c>
      <c r="B49" s="11" t="s">
        <v>6</v>
      </c>
      <c r="C49" s="303">
        <v>32092</v>
      </c>
      <c r="D49" s="304"/>
      <c r="E49" s="305"/>
      <c r="F49" s="26" t="s">
        <v>3</v>
      </c>
      <c r="G49" s="216">
        <v>0</v>
      </c>
      <c r="H49" s="53">
        <f t="shared" si="1"/>
        <v>0</v>
      </c>
    </row>
    <row r="50" spans="1:8" ht="38.4" customHeight="1" x14ac:dyDescent="0.3">
      <c r="A50" s="6" t="s">
        <v>30</v>
      </c>
      <c r="B50" s="11" t="s">
        <v>6</v>
      </c>
      <c r="C50" s="303">
        <v>2838</v>
      </c>
      <c r="D50" s="304"/>
      <c r="E50" s="305"/>
      <c r="F50" s="26" t="s">
        <v>3</v>
      </c>
      <c r="G50" s="216">
        <v>0</v>
      </c>
      <c r="H50" s="53">
        <f t="shared" si="1"/>
        <v>0</v>
      </c>
    </row>
    <row r="51" spans="1:8" ht="41.4" customHeight="1" x14ac:dyDescent="0.3">
      <c r="A51" s="6" t="s">
        <v>29</v>
      </c>
      <c r="B51" s="11" t="s">
        <v>6</v>
      </c>
      <c r="C51" s="303">
        <v>3106</v>
      </c>
      <c r="D51" s="304"/>
      <c r="E51" s="305"/>
      <c r="F51" s="26" t="s">
        <v>3</v>
      </c>
      <c r="G51" s="216">
        <v>0</v>
      </c>
      <c r="H51" s="53">
        <f t="shared" si="1"/>
        <v>0</v>
      </c>
    </row>
    <row r="52" spans="1:8" ht="39.6" customHeight="1" x14ac:dyDescent="0.3">
      <c r="A52" s="6" t="s">
        <v>28</v>
      </c>
      <c r="B52" s="11" t="s">
        <v>6</v>
      </c>
      <c r="C52" s="303">
        <v>3550</v>
      </c>
      <c r="D52" s="304"/>
      <c r="E52" s="305"/>
      <c r="F52" s="26" t="s">
        <v>3</v>
      </c>
      <c r="G52" s="216">
        <v>0</v>
      </c>
      <c r="H52" s="53">
        <f t="shared" si="1"/>
        <v>0</v>
      </c>
    </row>
    <row r="53" spans="1:8" ht="38.4" customHeight="1" x14ac:dyDescent="0.3">
      <c r="A53" s="6" t="s">
        <v>27</v>
      </c>
      <c r="B53" s="11" t="s">
        <v>6</v>
      </c>
      <c r="C53" s="363">
        <v>4184</v>
      </c>
      <c r="D53" s="364"/>
      <c r="E53" s="365"/>
      <c r="F53" s="26" t="s">
        <v>3</v>
      </c>
      <c r="G53" s="216">
        <v>0</v>
      </c>
      <c r="H53" s="53">
        <f t="shared" si="1"/>
        <v>0</v>
      </c>
    </row>
    <row r="54" spans="1:8" ht="39.6" customHeight="1" x14ac:dyDescent="0.3">
      <c r="A54" s="6" t="s">
        <v>26</v>
      </c>
      <c r="B54" s="11" t="s">
        <v>6</v>
      </c>
      <c r="C54" s="360">
        <v>4987</v>
      </c>
      <c r="D54" s="361"/>
      <c r="E54" s="362"/>
      <c r="F54" s="26" t="s">
        <v>3</v>
      </c>
      <c r="G54" s="216">
        <v>0</v>
      </c>
      <c r="H54" s="53">
        <f t="shared" si="1"/>
        <v>0</v>
      </c>
    </row>
    <row r="55" spans="1:8" ht="38.4" customHeight="1" x14ac:dyDescent="0.3">
      <c r="A55" s="6" t="s">
        <v>25</v>
      </c>
      <c r="B55" s="11" t="s">
        <v>6</v>
      </c>
      <c r="C55" s="303">
        <v>5980</v>
      </c>
      <c r="D55" s="304"/>
      <c r="E55" s="305"/>
      <c r="F55" s="26" t="s">
        <v>3</v>
      </c>
      <c r="G55" s="216">
        <v>0</v>
      </c>
      <c r="H55" s="53">
        <f t="shared" si="1"/>
        <v>0</v>
      </c>
    </row>
    <row r="56" spans="1:8" ht="37.200000000000003" customHeight="1" x14ac:dyDescent="0.3">
      <c r="A56" s="6" t="s">
        <v>24</v>
      </c>
      <c r="B56" s="11" t="s">
        <v>6</v>
      </c>
      <c r="C56" s="303">
        <v>7155</v>
      </c>
      <c r="D56" s="304"/>
      <c r="E56" s="305"/>
      <c r="F56" s="26" t="s">
        <v>3</v>
      </c>
      <c r="G56" s="216">
        <v>0</v>
      </c>
      <c r="H56" s="53">
        <f t="shared" si="1"/>
        <v>0</v>
      </c>
    </row>
    <row r="57" spans="1:8" ht="38.4" customHeight="1" x14ac:dyDescent="0.3">
      <c r="A57" s="6" t="s">
        <v>23</v>
      </c>
      <c r="B57" s="11" t="s">
        <v>6</v>
      </c>
      <c r="C57" s="303">
        <v>8510</v>
      </c>
      <c r="D57" s="304"/>
      <c r="E57" s="305"/>
      <c r="F57" s="26" t="s">
        <v>3</v>
      </c>
      <c r="G57" s="216">
        <v>0</v>
      </c>
      <c r="H57" s="53">
        <f t="shared" si="1"/>
        <v>0</v>
      </c>
    </row>
    <row r="58" spans="1:8" ht="41.4" customHeight="1" x14ac:dyDescent="0.3">
      <c r="A58" s="6" t="s">
        <v>22</v>
      </c>
      <c r="B58" s="11" t="s">
        <v>6</v>
      </c>
      <c r="C58" s="303">
        <v>10048</v>
      </c>
      <c r="D58" s="304"/>
      <c r="E58" s="305"/>
      <c r="F58" s="26" t="s">
        <v>3</v>
      </c>
      <c r="G58" s="216">
        <v>0</v>
      </c>
      <c r="H58" s="53">
        <f t="shared" si="1"/>
        <v>0</v>
      </c>
    </row>
    <row r="59" spans="1:8" ht="40.200000000000003" customHeight="1" x14ac:dyDescent="0.3">
      <c r="A59" s="6" t="s">
        <v>21</v>
      </c>
      <c r="B59" s="11" t="s">
        <v>6</v>
      </c>
      <c r="C59" s="303">
        <v>11769</v>
      </c>
      <c r="D59" s="304"/>
      <c r="E59" s="305"/>
      <c r="F59" s="26" t="s">
        <v>3</v>
      </c>
      <c r="G59" s="216">
        <v>0</v>
      </c>
      <c r="H59" s="53">
        <f t="shared" si="1"/>
        <v>0</v>
      </c>
    </row>
    <row r="60" spans="1:8" ht="39.6" customHeight="1" x14ac:dyDescent="0.3">
      <c r="A60" s="6" t="s">
        <v>20</v>
      </c>
      <c r="B60" s="11" t="s">
        <v>6</v>
      </c>
      <c r="C60" s="303">
        <v>13672</v>
      </c>
      <c r="D60" s="304"/>
      <c r="E60" s="305"/>
      <c r="F60" s="26" t="s">
        <v>3</v>
      </c>
      <c r="G60" s="216">
        <v>0</v>
      </c>
      <c r="H60" s="53">
        <f t="shared" si="1"/>
        <v>0</v>
      </c>
    </row>
    <row r="61" spans="1:8" ht="36" customHeight="1" x14ac:dyDescent="0.3">
      <c r="A61" s="6" t="s">
        <v>19</v>
      </c>
      <c r="B61" s="11" t="s">
        <v>6</v>
      </c>
      <c r="C61" s="303">
        <v>15757</v>
      </c>
      <c r="D61" s="304"/>
      <c r="E61" s="305"/>
      <c r="F61" s="26" t="s">
        <v>3</v>
      </c>
      <c r="G61" s="216">
        <v>0</v>
      </c>
      <c r="H61" s="53">
        <f t="shared" si="1"/>
        <v>0</v>
      </c>
    </row>
    <row r="62" spans="1:8" ht="36" customHeight="1" x14ac:dyDescent="0.3">
      <c r="A62" s="6" t="s">
        <v>18</v>
      </c>
      <c r="B62" s="11" t="s">
        <v>6</v>
      </c>
      <c r="C62" s="303">
        <v>18024</v>
      </c>
      <c r="D62" s="304"/>
      <c r="E62" s="305"/>
      <c r="F62" s="26" t="s">
        <v>3</v>
      </c>
      <c r="G62" s="216">
        <v>0</v>
      </c>
      <c r="H62" s="53">
        <f t="shared" si="1"/>
        <v>0</v>
      </c>
    </row>
    <row r="63" spans="1:8" ht="37.200000000000003" customHeight="1" x14ac:dyDescent="0.3">
      <c r="A63" s="6" t="s">
        <v>17</v>
      </c>
      <c r="B63" s="11" t="s">
        <v>6</v>
      </c>
      <c r="C63" s="303">
        <v>20473</v>
      </c>
      <c r="D63" s="304"/>
      <c r="E63" s="305"/>
      <c r="F63" s="26" t="s">
        <v>3</v>
      </c>
      <c r="G63" s="216">
        <v>0</v>
      </c>
      <c r="H63" s="53">
        <f t="shared" si="1"/>
        <v>0</v>
      </c>
    </row>
    <row r="64" spans="1:8" ht="20.399999999999999" x14ac:dyDescent="0.3">
      <c r="A64" s="4" t="s">
        <v>341</v>
      </c>
      <c r="B64" s="13" t="s">
        <v>6</v>
      </c>
      <c r="C64" s="303">
        <v>7600</v>
      </c>
      <c r="D64" s="304"/>
      <c r="E64" s="305"/>
      <c r="F64" s="22" t="s">
        <v>3</v>
      </c>
      <c r="G64" s="216">
        <v>0</v>
      </c>
      <c r="H64" s="53">
        <f t="shared" si="1"/>
        <v>0</v>
      </c>
    </row>
    <row r="65" spans="1:8" ht="20.399999999999999" x14ac:dyDescent="0.3">
      <c r="A65" s="4" t="s">
        <v>673</v>
      </c>
      <c r="B65" s="13" t="s">
        <v>6</v>
      </c>
      <c r="C65" s="303">
        <v>8600</v>
      </c>
      <c r="D65" s="304"/>
      <c r="E65" s="305"/>
      <c r="F65" s="22" t="s">
        <v>3</v>
      </c>
      <c r="G65" s="216">
        <v>0</v>
      </c>
      <c r="H65" s="53">
        <f t="shared" si="1"/>
        <v>0</v>
      </c>
    </row>
    <row r="66" spans="1:8" x14ac:dyDescent="0.3">
      <c r="A66" s="4" t="s">
        <v>342</v>
      </c>
      <c r="B66" s="13" t="s">
        <v>6</v>
      </c>
      <c r="C66" s="363">
        <v>1361</v>
      </c>
      <c r="D66" s="364"/>
      <c r="E66" s="365"/>
      <c r="F66" s="22" t="s">
        <v>3</v>
      </c>
      <c r="G66" s="216">
        <v>0</v>
      </c>
      <c r="H66" s="53">
        <f>G66*C66</f>
        <v>0</v>
      </c>
    </row>
    <row r="67" spans="1:8" x14ac:dyDescent="0.3">
      <c r="A67" s="4" t="s">
        <v>343</v>
      </c>
      <c r="B67" s="13" t="s">
        <v>6</v>
      </c>
      <c r="C67" s="360">
        <v>1513</v>
      </c>
      <c r="D67" s="361"/>
      <c r="E67" s="362"/>
      <c r="F67" s="22" t="s">
        <v>3</v>
      </c>
      <c r="G67" s="216">
        <v>0</v>
      </c>
      <c r="H67" s="53">
        <f>G67*C67</f>
        <v>0</v>
      </c>
    </row>
    <row r="68" spans="1:8" x14ac:dyDescent="0.3">
      <c r="A68" s="4" t="s">
        <v>344</v>
      </c>
      <c r="B68" s="13" t="s">
        <v>6</v>
      </c>
      <c r="C68" s="360">
        <v>1730</v>
      </c>
      <c r="D68" s="361"/>
      <c r="E68" s="362"/>
      <c r="F68" s="22" t="s">
        <v>3</v>
      </c>
      <c r="G68" s="216">
        <v>0</v>
      </c>
      <c r="H68" s="53">
        <f>G68*C68</f>
        <v>0</v>
      </c>
    </row>
    <row r="69" spans="1:8" ht="20.399999999999999" customHeight="1" x14ac:dyDescent="0.3">
      <c r="A69" s="4" t="s">
        <v>345</v>
      </c>
      <c r="B69" s="13" t="s">
        <v>6</v>
      </c>
      <c r="C69" s="303">
        <v>1367</v>
      </c>
      <c r="D69" s="304"/>
      <c r="E69" s="305"/>
      <c r="F69" s="22" t="s">
        <v>3</v>
      </c>
      <c r="G69" s="216">
        <v>0</v>
      </c>
      <c r="H69" s="53">
        <f>G69*C69</f>
        <v>0</v>
      </c>
    </row>
    <row r="70" spans="1:8" ht="20.399999999999999" customHeight="1" x14ac:dyDescent="0.3">
      <c r="A70" s="4" t="s">
        <v>346</v>
      </c>
      <c r="B70" s="13" t="s">
        <v>6</v>
      </c>
      <c r="C70" s="363">
        <v>1547</v>
      </c>
      <c r="D70" s="364"/>
      <c r="E70" s="365"/>
      <c r="F70" s="22" t="s">
        <v>3</v>
      </c>
      <c r="G70" s="216">
        <v>0</v>
      </c>
      <c r="H70" s="53">
        <f>G70*C70</f>
        <v>0</v>
      </c>
    </row>
    <row r="71" spans="1:8" ht="20.399999999999999" customHeight="1" x14ac:dyDescent="0.3">
      <c r="A71" s="4" t="s">
        <v>347</v>
      </c>
      <c r="B71" s="13" t="s">
        <v>6</v>
      </c>
      <c r="C71" s="231">
        <v>1820</v>
      </c>
      <c r="D71" s="232"/>
      <c r="E71" s="233"/>
      <c r="F71" s="22" t="s">
        <v>3</v>
      </c>
      <c r="G71" s="216">
        <v>0</v>
      </c>
      <c r="H71" s="53">
        <f t="shared" si="1"/>
        <v>0</v>
      </c>
    </row>
    <row r="72" spans="1:8" ht="20.399999999999999" x14ac:dyDescent="0.3">
      <c r="A72" s="4" t="s">
        <v>348</v>
      </c>
      <c r="B72" s="13" t="s">
        <v>6</v>
      </c>
      <c r="C72" s="231">
        <v>1803</v>
      </c>
      <c r="D72" s="232"/>
      <c r="E72" s="233"/>
      <c r="F72" s="22" t="s">
        <v>3</v>
      </c>
      <c r="G72" s="216">
        <v>0</v>
      </c>
      <c r="H72" s="53">
        <f t="shared" si="1"/>
        <v>0</v>
      </c>
    </row>
    <row r="73" spans="1:8" ht="20.399999999999999" x14ac:dyDescent="0.3">
      <c r="A73" s="19" t="s">
        <v>349</v>
      </c>
      <c r="B73" s="27" t="s">
        <v>6</v>
      </c>
      <c r="C73" s="366">
        <v>1125</v>
      </c>
      <c r="D73" s="367"/>
      <c r="E73" s="368"/>
      <c r="F73" s="90" t="s">
        <v>3</v>
      </c>
      <c r="G73" s="216">
        <v>0</v>
      </c>
      <c r="H73" s="53">
        <f>G73*C73</f>
        <v>0</v>
      </c>
    </row>
    <row r="76" spans="1:8" ht="28.2" customHeight="1" x14ac:dyDescent="0.3">
      <c r="A76" s="317" t="s">
        <v>1</v>
      </c>
      <c r="B76" s="318"/>
      <c r="C76" s="318"/>
      <c r="D76" s="318"/>
      <c r="E76" s="318"/>
      <c r="F76" s="318"/>
      <c r="G76" s="41"/>
      <c r="H76" s="41"/>
    </row>
    <row r="77" spans="1:8" ht="19.8" customHeight="1" x14ac:dyDescent="0.3">
      <c r="A77" s="319" t="s">
        <v>0</v>
      </c>
      <c r="B77" s="320"/>
      <c r="C77" s="320"/>
      <c r="D77" s="320"/>
      <c r="E77" s="320"/>
      <c r="F77" s="320"/>
      <c r="G77" s="41"/>
      <c r="H77" s="41"/>
    </row>
  </sheetData>
  <sheetProtection algorithmName="SHA-512" hashValue="ldiMXNWfcmX5gW8zQrql2GvhwLoTllT+eVZ8m9p454ZvfmB27Uu59MB96LhcjkCm+m4irXHLfvXYFdIjtSq6gw==" saltValue="nM9lzqV0TohNt5uyroP8+Q==" spinCount="100000" sheet="1" objects="1" scenarios="1" selectLockedCells="1"/>
  <mergeCells count="74">
    <mergeCell ref="C64:E64"/>
    <mergeCell ref="C61:E61"/>
    <mergeCell ref="C62:E62"/>
    <mergeCell ref="C63:E63"/>
    <mergeCell ref="C70:E70"/>
    <mergeCell ref="C69:E69"/>
    <mergeCell ref="C68:E68"/>
    <mergeCell ref="C67:E67"/>
    <mergeCell ref="C66:E66"/>
    <mergeCell ref="C65:E65"/>
    <mergeCell ref="A76:F76"/>
    <mergeCell ref="A77:F77"/>
    <mergeCell ref="C73:E73"/>
    <mergeCell ref="C72:E72"/>
    <mergeCell ref="C71:E71"/>
    <mergeCell ref="C58:E58"/>
    <mergeCell ref="C59:E59"/>
    <mergeCell ref="C60:E60"/>
    <mergeCell ref="C55:E55"/>
    <mergeCell ref="C56:E56"/>
    <mergeCell ref="C57:E57"/>
    <mergeCell ref="C52:E52"/>
    <mergeCell ref="C53:E53"/>
    <mergeCell ref="C54:E54"/>
    <mergeCell ref="C49:E49"/>
    <mergeCell ref="C50:E50"/>
    <mergeCell ref="C51:E51"/>
    <mergeCell ref="C46:E46"/>
    <mergeCell ref="C47:E47"/>
    <mergeCell ref="C48:E48"/>
    <mergeCell ref="C45:E45"/>
    <mergeCell ref="C42:E42"/>
    <mergeCell ref="C43:E43"/>
    <mergeCell ref="C44:E44"/>
    <mergeCell ref="C39:E39"/>
    <mergeCell ref="C40:E40"/>
    <mergeCell ref="C41:E41"/>
    <mergeCell ref="C36:E36"/>
    <mergeCell ref="C37:E37"/>
    <mergeCell ref="C38:E38"/>
    <mergeCell ref="C33:E33"/>
    <mergeCell ref="C34:E34"/>
    <mergeCell ref="C35:E35"/>
    <mergeCell ref="C30:E30"/>
    <mergeCell ref="C31:E31"/>
    <mergeCell ref="C32:E32"/>
    <mergeCell ref="C27:E27"/>
    <mergeCell ref="C28:E28"/>
    <mergeCell ref="C29:E29"/>
    <mergeCell ref="C24:E24"/>
    <mergeCell ref="C25:E25"/>
    <mergeCell ref="C26:E26"/>
    <mergeCell ref="A1:F1"/>
    <mergeCell ref="C9:E9"/>
    <mergeCell ref="C6:E6"/>
    <mergeCell ref="C7:E7"/>
    <mergeCell ref="C8:E8"/>
    <mergeCell ref="C3:E3"/>
    <mergeCell ref="C4:E4"/>
    <mergeCell ref="C5:E5"/>
    <mergeCell ref="C23:E23"/>
    <mergeCell ref="C20:E20"/>
    <mergeCell ref="C21:E21"/>
    <mergeCell ref="C22:E22"/>
    <mergeCell ref="C10:E10"/>
    <mergeCell ref="C11:E11"/>
    <mergeCell ref="C17:E17"/>
    <mergeCell ref="C19:E19"/>
    <mergeCell ref="C18:E18"/>
    <mergeCell ref="C12:E12"/>
    <mergeCell ref="C13:E13"/>
    <mergeCell ref="C14:E14"/>
    <mergeCell ref="C15:E15"/>
    <mergeCell ref="C16:E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788B-6E16-40BD-BAEF-1C0030E7B478}">
  <sheetPr codeName="Sheet6"/>
  <dimension ref="A1:AA519"/>
  <sheetViews>
    <sheetView topLeftCell="A46" workbookViewId="0">
      <selection activeCell="A84" sqref="A84:H84"/>
    </sheetView>
  </sheetViews>
  <sheetFormatPr defaultRowHeight="15" customHeight="1" x14ac:dyDescent="0.3"/>
  <cols>
    <col min="1" max="1" width="30.109375" customWidth="1"/>
    <col min="6" max="6" width="16.109375" customWidth="1"/>
    <col min="7" max="7" width="15.109375" customWidth="1"/>
  </cols>
  <sheetData>
    <row r="1" spans="1:10" ht="21" customHeight="1" x14ac:dyDescent="0.3">
      <c r="A1" s="416" t="s">
        <v>578</v>
      </c>
      <c r="B1" s="417"/>
      <c r="C1" s="417"/>
      <c r="D1" s="417"/>
      <c r="E1" s="417"/>
      <c r="F1" s="417"/>
      <c r="G1" s="417"/>
      <c r="H1" s="418"/>
      <c r="I1" s="402"/>
      <c r="J1" s="244"/>
    </row>
    <row r="2" spans="1:10" ht="21" customHeight="1" x14ac:dyDescent="0.3">
      <c r="A2" s="424" t="s">
        <v>579</v>
      </c>
      <c r="B2" s="425"/>
      <c r="C2" s="425"/>
      <c r="D2" s="425"/>
      <c r="E2" s="425"/>
      <c r="F2" s="425"/>
      <c r="G2" s="425"/>
      <c r="H2" s="426"/>
      <c r="I2" s="402"/>
      <c r="J2" s="244"/>
    </row>
    <row r="3" spans="1:10" ht="17.399999999999999" customHeight="1" x14ac:dyDescent="0.3">
      <c r="A3" s="419" t="s">
        <v>333</v>
      </c>
      <c r="B3" s="420"/>
      <c r="C3" s="420"/>
      <c r="D3" s="420"/>
      <c r="E3" s="420"/>
      <c r="F3" s="420"/>
      <c r="G3" s="420"/>
      <c r="H3" s="421"/>
      <c r="I3" s="140"/>
      <c r="J3" s="140"/>
    </row>
    <row r="4" spans="1:10" ht="16.2" customHeight="1" x14ac:dyDescent="0.3">
      <c r="A4" s="382" t="s">
        <v>81</v>
      </c>
      <c r="B4" s="382" t="s">
        <v>80</v>
      </c>
      <c r="C4" s="141" t="s">
        <v>79</v>
      </c>
      <c r="D4" s="141" t="s">
        <v>78</v>
      </c>
      <c r="E4" s="141" t="s">
        <v>77</v>
      </c>
      <c r="F4" s="141" t="s">
        <v>76</v>
      </c>
      <c r="G4" s="141" t="s">
        <v>76</v>
      </c>
      <c r="H4" s="382" t="s">
        <v>75</v>
      </c>
      <c r="I4" s="422"/>
      <c r="J4" s="423"/>
    </row>
    <row r="5" spans="1:10" ht="15" customHeight="1" x14ac:dyDescent="0.3">
      <c r="A5" s="383"/>
      <c r="B5" s="383"/>
      <c r="C5" s="142" t="s">
        <v>74</v>
      </c>
      <c r="D5" s="142" t="s">
        <v>74</v>
      </c>
      <c r="E5" s="142" t="s">
        <v>74</v>
      </c>
      <c r="F5" s="142" t="s">
        <v>73</v>
      </c>
      <c r="G5" s="142" t="s">
        <v>72</v>
      </c>
      <c r="H5" s="383"/>
      <c r="I5" s="422"/>
      <c r="J5" s="423"/>
    </row>
    <row r="6" spans="1:10" ht="45" customHeight="1" x14ac:dyDescent="0.3">
      <c r="A6" s="143" t="s">
        <v>332</v>
      </c>
      <c r="B6" s="144" t="s">
        <v>150</v>
      </c>
      <c r="C6" s="393" t="s">
        <v>84</v>
      </c>
      <c r="D6" s="394"/>
      <c r="E6" s="395"/>
      <c r="F6" s="145">
        <v>930</v>
      </c>
      <c r="G6" s="145">
        <v>1116</v>
      </c>
      <c r="H6" s="144" t="s">
        <v>83</v>
      </c>
      <c r="I6" s="1"/>
      <c r="J6" s="1"/>
    </row>
    <row r="7" spans="1:10" ht="45" customHeight="1" x14ac:dyDescent="0.3">
      <c r="A7" s="143" t="s">
        <v>331</v>
      </c>
      <c r="B7" s="144" t="s">
        <v>6</v>
      </c>
      <c r="C7" s="393" t="s">
        <v>84</v>
      </c>
      <c r="D7" s="394"/>
      <c r="E7" s="395"/>
      <c r="F7" s="145">
        <v>24750</v>
      </c>
      <c r="G7" s="145">
        <v>29700</v>
      </c>
      <c r="H7" s="144" t="s">
        <v>83</v>
      </c>
      <c r="I7" s="1"/>
      <c r="J7" s="1"/>
    </row>
    <row r="8" spans="1:10" ht="15" customHeight="1" x14ac:dyDescent="0.3">
      <c r="A8" s="146" t="s">
        <v>580</v>
      </c>
      <c r="B8" s="369" t="s">
        <v>55</v>
      </c>
      <c r="C8" s="384">
        <v>65.25</v>
      </c>
      <c r="D8" s="385"/>
      <c r="E8" s="386"/>
      <c r="F8" s="369" t="s">
        <v>120</v>
      </c>
      <c r="G8" s="369" t="s">
        <v>120</v>
      </c>
      <c r="H8" s="369" t="s">
        <v>3</v>
      </c>
      <c r="I8" s="402"/>
      <c r="J8" s="244"/>
    </row>
    <row r="9" spans="1:10" ht="15" customHeight="1" x14ac:dyDescent="0.3">
      <c r="A9" s="147" t="s">
        <v>581</v>
      </c>
      <c r="B9" s="370"/>
      <c r="C9" s="387"/>
      <c r="D9" s="388"/>
      <c r="E9" s="389"/>
      <c r="F9" s="370"/>
      <c r="G9" s="370"/>
      <c r="H9" s="370"/>
      <c r="I9" s="402"/>
      <c r="J9" s="244"/>
    </row>
    <row r="10" spans="1:10" ht="15" customHeight="1" x14ac:dyDescent="0.3">
      <c r="A10" s="143" t="s">
        <v>330</v>
      </c>
      <c r="B10" s="144" t="s">
        <v>55</v>
      </c>
      <c r="C10" s="390">
        <v>71.25</v>
      </c>
      <c r="D10" s="391"/>
      <c r="E10" s="392"/>
      <c r="F10" s="144" t="s">
        <v>120</v>
      </c>
      <c r="G10" s="144" t="s">
        <v>120</v>
      </c>
      <c r="H10" s="144" t="s">
        <v>3</v>
      </c>
      <c r="I10" s="1"/>
      <c r="J10" s="1"/>
    </row>
    <row r="11" spans="1:10" ht="45" customHeight="1" x14ac:dyDescent="0.3">
      <c r="A11" s="143" t="s">
        <v>329</v>
      </c>
      <c r="B11" s="144" t="s">
        <v>6</v>
      </c>
      <c r="C11" s="393" t="s">
        <v>84</v>
      </c>
      <c r="D11" s="394"/>
      <c r="E11" s="395"/>
      <c r="F11" s="145">
        <v>5940</v>
      </c>
      <c r="G11" s="145">
        <v>7128</v>
      </c>
      <c r="H11" s="144" t="s">
        <v>83</v>
      </c>
      <c r="I11" s="1"/>
      <c r="J11" s="1"/>
    </row>
    <row r="12" spans="1:10" ht="15" customHeight="1" x14ac:dyDescent="0.3">
      <c r="A12" s="146" t="s">
        <v>582</v>
      </c>
      <c r="B12" s="369" t="s">
        <v>6</v>
      </c>
      <c r="C12" s="384">
        <v>560</v>
      </c>
      <c r="D12" s="385"/>
      <c r="E12" s="386"/>
      <c r="F12" s="369" t="s">
        <v>120</v>
      </c>
      <c r="G12" s="369" t="s">
        <v>120</v>
      </c>
      <c r="H12" s="369" t="s">
        <v>3</v>
      </c>
      <c r="I12" s="402"/>
      <c r="J12" s="244"/>
    </row>
    <row r="13" spans="1:10" ht="15" customHeight="1" x14ac:dyDescent="0.3">
      <c r="A13" s="147" t="s">
        <v>583</v>
      </c>
      <c r="B13" s="370"/>
      <c r="C13" s="387"/>
      <c r="D13" s="388"/>
      <c r="E13" s="389"/>
      <c r="F13" s="370"/>
      <c r="G13" s="370"/>
      <c r="H13" s="370"/>
      <c r="I13" s="402"/>
      <c r="J13" s="244"/>
    </row>
    <row r="14" spans="1:10" ht="30" customHeight="1" x14ac:dyDescent="0.3">
      <c r="A14" s="146" t="s">
        <v>584</v>
      </c>
      <c r="B14" s="369" t="s">
        <v>6</v>
      </c>
      <c r="C14" s="410" t="s">
        <v>84</v>
      </c>
      <c r="D14" s="411"/>
      <c r="E14" s="412"/>
      <c r="F14" s="396">
        <v>5350</v>
      </c>
      <c r="G14" s="396">
        <v>6420</v>
      </c>
      <c r="H14" s="369" t="s">
        <v>83</v>
      </c>
      <c r="I14" s="402"/>
      <c r="J14" s="244"/>
    </row>
    <row r="15" spans="1:10" ht="15" customHeight="1" x14ac:dyDescent="0.3">
      <c r="A15" s="147" t="s">
        <v>585</v>
      </c>
      <c r="B15" s="370"/>
      <c r="C15" s="413"/>
      <c r="D15" s="414"/>
      <c r="E15" s="415"/>
      <c r="F15" s="397"/>
      <c r="G15" s="397"/>
      <c r="H15" s="370"/>
      <c r="I15" s="402"/>
      <c r="J15" s="244"/>
    </row>
    <row r="16" spans="1:10" ht="30" customHeight="1" x14ac:dyDescent="0.3">
      <c r="A16" s="143" t="s">
        <v>328</v>
      </c>
      <c r="B16" s="144" t="s">
        <v>6</v>
      </c>
      <c r="C16" s="427" t="s">
        <v>116</v>
      </c>
      <c r="D16" s="428"/>
      <c r="E16" s="429"/>
      <c r="F16" s="145">
        <v>4100</v>
      </c>
      <c r="G16" s="145">
        <v>4920</v>
      </c>
      <c r="H16" s="144" t="s">
        <v>83</v>
      </c>
      <c r="I16" s="1"/>
      <c r="J16" s="1"/>
    </row>
    <row r="17" spans="1:10" ht="30" customHeight="1" x14ac:dyDescent="0.3">
      <c r="A17" s="146" t="s">
        <v>586</v>
      </c>
      <c r="B17" s="369" t="s">
        <v>85</v>
      </c>
      <c r="C17" s="410" t="s">
        <v>84</v>
      </c>
      <c r="D17" s="411"/>
      <c r="E17" s="412"/>
      <c r="F17" s="396">
        <v>2632</v>
      </c>
      <c r="G17" s="396">
        <v>3158</v>
      </c>
      <c r="H17" s="369" t="s">
        <v>83</v>
      </c>
      <c r="I17" s="402"/>
      <c r="J17" s="244"/>
    </row>
    <row r="18" spans="1:10" ht="15" customHeight="1" x14ac:dyDescent="0.3">
      <c r="A18" s="147" t="s">
        <v>587</v>
      </c>
      <c r="B18" s="370"/>
      <c r="C18" s="413"/>
      <c r="D18" s="414"/>
      <c r="E18" s="415"/>
      <c r="F18" s="397"/>
      <c r="G18" s="397"/>
      <c r="H18" s="370"/>
      <c r="I18" s="402"/>
      <c r="J18" s="244"/>
    </row>
    <row r="19" spans="1:10" ht="15" customHeight="1" x14ac:dyDescent="0.3">
      <c r="A19" s="146" t="s">
        <v>588</v>
      </c>
      <c r="B19" s="369" t="s">
        <v>36</v>
      </c>
      <c r="C19" s="396">
        <v>27</v>
      </c>
      <c r="D19" s="396">
        <v>30</v>
      </c>
      <c r="E19" s="396">
        <v>27</v>
      </c>
      <c r="F19" s="369" t="s">
        <v>5</v>
      </c>
      <c r="G19" s="369" t="s">
        <v>120</v>
      </c>
      <c r="H19" s="369" t="s">
        <v>3</v>
      </c>
      <c r="I19" s="402"/>
      <c r="J19" s="244"/>
    </row>
    <row r="20" spans="1:10" ht="15" customHeight="1" x14ac:dyDescent="0.3">
      <c r="A20" s="147" t="s">
        <v>589</v>
      </c>
      <c r="B20" s="370"/>
      <c r="C20" s="397"/>
      <c r="D20" s="397"/>
      <c r="E20" s="397"/>
      <c r="F20" s="370"/>
      <c r="G20" s="370"/>
      <c r="H20" s="370"/>
      <c r="I20" s="402"/>
      <c r="J20" s="244"/>
    </row>
    <row r="21" spans="1:10" ht="30" customHeight="1" x14ac:dyDescent="0.3">
      <c r="A21" s="146" t="s">
        <v>590</v>
      </c>
      <c r="B21" s="369" t="s">
        <v>6</v>
      </c>
      <c r="C21" s="410" t="s">
        <v>84</v>
      </c>
      <c r="D21" s="411"/>
      <c r="E21" s="412"/>
      <c r="F21" s="396">
        <v>500</v>
      </c>
      <c r="G21" s="396">
        <v>600</v>
      </c>
      <c r="H21" s="369" t="s">
        <v>83</v>
      </c>
      <c r="I21" s="402"/>
      <c r="J21" s="244"/>
    </row>
    <row r="22" spans="1:10" ht="15" customHeight="1" x14ac:dyDescent="0.3">
      <c r="A22" s="147" t="s">
        <v>591</v>
      </c>
      <c r="B22" s="370"/>
      <c r="C22" s="413"/>
      <c r="D22" s="414"/>
      <c r="E22" s="415"/>
      <c r="F22" s="397"/>
      <c r="G22" s="397"/>
      <c r="H22" s="370"/>
      <c r="I22" s="402"/>
      <c r="J22" s="244"/>
    </row>
    <row r="23" spans="1:10" ht="45" customHeight="1" x14ac:dyDescent="0.3">
      <c r="A23" s="143" t="s">
        <v>575</v>
      </c>
      <c r="B23" s="144" t="s">
        <v>36</v>
      </c>
      <c r="C23" s="393" t="s">
        <v>84</v>
      </c>
      <c r="D23" s="394"/>
      <c r="E23" s="395"/>
      <c r="F23" s="145">
        <v>25</v>
      </c>
      <c r="G23" s="145">
        <v>30</v>
      </c>
      <c r="H23" s="144" t="s">
        <v>83</v>
      </c>
      <c r="I23" s="1"/>
      <c r="J23" s="1"/>
    </row>
    <row r="24" spans="1:10" ht="30" customHeight="1" x14ac:dyDescent="0.3">
      <c r="A24" s="146" t="s">
        <v>592</v>
      </c>
      <c r="B24" s="369" t="s">
        <v>6</v>
      </c>
      <c r="C24" s="410" t="s">
        <v>84</v>
      </c>
      <c r="D24" s="411"/>
      <c r="E24" s="412"/>
      <c r="F24" s="396">
        <v>2411</v>
      </c>
      <c r="G24" s="396">
        <v>2893.5</v>
      </c>
      <c r="H24" s="369" t="s">
        <v>83</v>
      </c>
      <c r="I24" s="402"/>
      <c r="J24" s="244"/>
    </row>
    <row r="25" spans="1:10" ht="15" customHeight="1" x14ac:dyDescent="0.3">
      <c r="A25" s="147" t="s">
        <v>593</v>
      </c>
      <c r="B25" s="370"/>
      <c r="C25" s="413"/>
      <c r="D25" s="414"/>
      <c r="E25" s="415"/>
      <c r="F25" s="397"/>
      <c r="G25" s="397"/>
      <c r="H25" s="370"/>
      <c r="I25" s="402"/>
      <c r="J25" s="244"/>
    </row>
    <row r="26" spans="1:10" ht="30" customHeight="1" x14ac:dyDescent="0.3">
      <c r="A26" s="146" t="s">
        <v>594</v>
      </c>
      <c r="B26" s="369" t="s">
        <v>6</v>
      </c>
      <c r="C26" s="410" t="s">
        <v>84</v>
      </c>
      <c r="D26" s="411"/>
      <c r="E26" s="412"/>
      <c r="F26" s="396">
        <v>2850</v>
      </c>
      <c r="G26" s="396">
        <v>3420</v>
      </c>
      <c r="H26" s="369" t="s">
        <v>83</v>
      </c>
      <c r="I26" s="402"/>
      <c r="J26" s="244"/>
    </row>
    <row r="27" spans="1:10" ht="15" customHeight="1" x14ac:dyDescent="0.3">
      <c r="A27" s="147" t="s">
        <v>595</v>
      </c>
      <c r="B27" s="370"/>
      <c r="C27" s="413"/>
      <c r="D27" s="414"/>
      <c r="E27" s="415"/>
      <c r="F27" s="397"/>
      <c r="G27" s="397"/>
      <c r="H27" s="370"/>
      <c r="I27" s="402"/>
      <c r="J27" s="244"/>
    </row>
    <row r="28" spans="1:10" ht="30" customHeight="1" x14ac:dyDescent="0.3">
      <c r="A28" s="146" t="s">
        <v>594</v>
      </c>
      <c r="B28" s="369" t="s">
        <v>6</v>
      </c>
      <c r="C28" s="410" t="s">
        <v>84</v>
      </c>
      <c r="D28" s="411"/>
      <c r="E28" s="412"/>
      <c r="F28" s="396">
        <v>2528</v>
      </c>
      <c r="G28" s="396">
        <v>3034</v>
      </c>
      <c r="H28" s="369" t="s">
        <v>83</v>
      </c>
      <c r="I28" s="402"/>
      <c r="J28" s="244"/>
    </row>
    <row r="29" spans="1:10" ht="15" customHeight="1" x14ac:dyDescent="0.3">
      <c r="A29" s="147" t="s">
        <v>596</v>
      </c>
      <c r="B29" s="370"/>
      <c r="C29" s="413"/>
      <c r="D29" s="414"/>
      <c r="E29" s="415"/>
      <c r="F29" s="397"/>
      <c r="G29" s="397"/>
      <c r="H29" s="370"/>
      <c r="I29" s="402"/>
      <c r="J29" s="244"/>
    </row>
    <row r="30" spans="1:10" ht="30" customHeight="1" x14ac:dyDescent="0.3">
      <c r="A30" s="146" t="s">
        <v>594</v>
      </c>
      <c r="B30" s="369" t="s">
        <v>6</v>
      </c>
      <c r="C30" s="410" t="s">
        <v>84</v>
      </c>
      <c r="D30" s="411"/>
      <c r="E30" s="412"/>
      <c r="F30" s="396">
        <v>2670</v>
      </c>
      <c r="G30" s="396">
        <v>3204</v>
      </c>
      <c r="H30" s="369" t="s">
        <v>83</v>
      </c>
      <c r="I30" s="402"/>
      <c r="J30" s="244"/>
    </row>
    <row r="31" spans="1:10" ht="15" customHeight="1" x14ac:dyDescent="0.3">
      <c r="A31" s="149" t="s">
        <v>597</v>
      </c>
      <c r="B31" s="370"/>
      <c r="C31" s="413"/>
      <c r="D31" s="414"/>
      <c r="E31" s="415"/>
      <c r="F31" s="397"/>
      <c r="G31" s="397"/>
      <c r="H31" s="370"/>
      <c r="I31" s="402"/>
      <c r="J31" s="244"/>
    </row>
    <row r="32" spans="1:10" ht="15" customHeight="1" x14ac:dyDescent="0.3">
      <c r="A32" s="150"/>
      <c r="B32" s="151"/>
      <c r="C32" s="150"/>
      <c r="D32" s="150"/>
      <c r="E32" s="150"/>
      <c r="F32" s="152"/>
      <c r="G32" s="152"/>
      <c r="H32" s="151"/>
      <c r="I32" s="1"/>
      <c r="J32" s="1"/>
    </row>
    <row r="33" spans="1:27" ht="34.799999999999997" customHeight="1" x14ac:dyDescent="0.3">
      <c r="A33" s="419" t="s">
        <v>327</v>
      </c>
      <c r="B33" s="420"/>
      <c r="C33" s="420"/>
      <c r="D33" s="420"/>
      <c r="E33" s="420"/>
      <c r="F33" s="420"/>
      <c r="G33" s="420"/>
      <c r="H33" s="421"/>
      <c r="I33" s="140"/>
      <c r="J33" s="140"/>
      <c r="Z33" s="129"/>
      <c r="AA33" s="128"/>
    </row>
    <row r="34" spans="1:27" ht="16.2" customHeight="1" x14ac:dyDescent="0.3">
      <c r="A34" s="382" t="s">
        <v>81</v>
      </c>
      <c r="B34" s="382" t="s">
        <v>80</v>
      </c>
      <c r="C34" s="141" t="s">
        <v>79</v>
      </c>
      <c r="D34" s="141" t="s">
        <v>78</v>
      </c>
      <c r="E34" s="141" t="s">
        <v>77</v>
      </c>
      <c r="F34" s="141" t="s">
        <v>76</v>
      </c>
      <c r="G34" s="141" t="s">
        <v>76</v>
      </c>
      <c r="H34" s="382" t="s">
        <v>75</v>
      </c>
      <c r="I34" s="422"/>
      <c r="J34" s="423"/>
    </row>
    <row r="35" spans="1:27" ht="15" customHeight="1" x14ac:dyDescent="0.3">
      <c r="A35" s="383"/>
      <c r="B35" s="383"/>
      <c r="C35" s="142" t="s">
        <v>74</v>
      </c>
      <c r="D35" s="142" t="s">
        <v>74</v>
      </c>
      <c r="E35" s="142" t="s">
        <v>74</v>
      </c>
      <c r="F35" s="142" t="s">
        <v>73</v>
      </c>
      <c r="G35" s="142" t="s">
        <v>72</v>
      </c>
      <c r="H35" s="383"/>
      <c r="I35" s="422"/>
      <c r="J35" s="423"/>
    </row>
    <row r="36" spans="1:27" ht="45" customHeight="1" x14ac:dyDescent="0.3">
      <c r="A36" s="143" t="s">
        <v>326</v>
      </c>
      <c r="B36" s="153" t="s">
        <v>6</v>
      </c>
      <c r="C36" s="393" t="s">
        <v>84</v>
      </c>
      <c r="D36" s="394"/>
      <c r="E36" s="395"/>
      <c r="F36" s="145">
        <v>2010</v>
      </c>
      <c r="G36" s="145">
        <v>2412</v>
      </c>
      <c r="H36" s="144" t="s">
        <v>83</v>
      </c>
      <c r="I36" s="1"/>
      <c r="J36" s="1"/>
    </row>
    <row r="37" spans="1:27" ht="45" customHeight="1" x14ac:dyDescent="0.3">
      <c r="A37" s="143" t="s">
        <v>325</v>
      </c>
      <c r="B37" s="153" t="s">
        <v>6</v>
      </c>
      <c r="C37" s="393" t="s">
        <v>84</v>
      </c>
      <c r="D37" s="394"/>
      <c r="E37" s="395"/>
      <c r="F37" s="145">
        <v>8311</v>
      </c>
      <c r="G37" s="145">
        <v>9973</v>
      </c>
      <c r="H37" s="144" t="s">
        <v>83</v>
      </c>
      <c r="I37" s="1"/>
      <c r="J37" s="1"/>
    </row>
    <row r="38" spans="1:27" ht="45" customHeight="1" x14ac:dyDescent="0.3">
      <c r="A38" s="143" t="s">
        <v>324</v>
      </c>
      <c r="B38" s="153" t="s">
        <v>85</v>
      </c>
      <c r="C38" s="393" t="s">
        <v>84</v>
      </c>
      <c r="D38" s="394"/>
      <c r="E38" s="395"/>
      <c r="F38" s="145">
        <v>43500</v>
      </c>
      <c r="G38" s="145">
        <v>52200</v>
      </c>
      <c r="H38" s="144" t="s">
        <v>83</v>
      </c>
      <c r="I38" s="1"/>
      <c r="J38" s="1"/>
    </row>
    <row r="39" spans="1:27" ht="45" customHeight="1" x14ac:dyDescent="0.3">
      <c r="A39" s="143" t="s">
        <v>576</v>
      </c>
      <c r="B39" s="153" t="s">
        <v>85</v>
      </c>
      <c r="C39" s="393" t="s">
        <v>84</v>
      </c>
      <c r="D39" s="394"/>
      <c r="E39" s="395"/>
      <c r="F39" s="145">
        <v>11000</v>
      </c>
      <c r="G39" s="145">
        <v>13200</v>
      </c>
      <c r="H39" s="144" t="s">
        <v>83</v>
      </c>
      <c r="I39" s="1"/>
      <c r="J39" s="1"/>
    </row>
    <row r="40" spans="1:27" ht="45" customHeight="1" x14ac:dyDescent="0.3">
      <c r="A40" s="143" t="s">
        <v>323</v>
      </c>
      <c r="B40" s="153" t="s">
        <v>85</v>
      </c>
      <c r="C40" s="393" t="s">
        <v>84</v>
      </c>
      <c r="D40" s="394"/>
      <c r="E40" s="395"/>
      <c r="F40" s="145">
        <v>15000</v>
      </c>
      <c r="G40" s="145">
        <v>18000</v>
      </c>
      <c r="H40" s="144" t="s">
        <v>83</v>
      </c>
      <c r="I40" s="1"/>
      <c r="J40" s="1"/>
    </row>
    <row r="41" spans="1:27" ht="45" customHeight="1" x14ac:dyDescent="0.3">
      <c r="A41" s="143" t="s">
        <v>577</v>
      </c>
      <c r="B41" s="153" t="s">
        <v>85</v>
      </c>
      <c r="C41" s="393" t="s">
        <v>84</v>
      </c>
      <c r="D41" s="394"/>
      <c r="E41" s="395"/>
      <c r="F41" s="145">
        <v>3750</v>
      </c>
      <c r="G41" s="145">
        <v>4500</v>
      </c>
      <c r="H41" s="144" t="s">
        <v>83</v>
      </c>
      <c r="I41" s="1"/>
      <c r="J41" s="1"/>
    </row>
    <row r="42" spans="1:27" ht="15" customHeight="1" x14ac:dyDescent="0.3">
      <c r="A42" s="143" t="s">
        <v>322</v>
      </c>
      <c r="B42" s="153" t="s">
        <v>6</v>
      </c>
      <c r="C42" s="390">
        <v>0.94</v>
      </c>
      <c r="D42" s="391"/>
      <c r="E42" s="392"/>
      <c r="F42" s="144" t="s">
        <v>5</v>
      </c>
      <c r="G42" s="144" t="s">
        <v>4</v>
      </c>
      <c r="H42" s="144" t="s">
        <v>3</v>
      </c>
      <c r="I42" s="1"/>
      <c r="J42" s="1"/>
    </row>
    <row r="43" spans="1:27" ht="45" customHeight="1" x14ac:dyDescent="0.3">
      <c r="A43" s="143" t="s">
        <v>321</v>
      </c>
      <c r="B43" s="153" t="s">
        <v>85</v>
      </c>
      <c r="C43" s="393" t="s">
        <v>84</v>
      </c>
      <c r="D43" s="394"/>
      <c r="E43" s="395"/>
      <c r="F43" s="145">
        <v>2815</v>
      </c>
      <c r="G43" s="145">
        <v>3378</v>
      </c>
      <c r="H43" s="144" t="s">
        <v>83</v>
      </c>
      <c r="I43" s="1"/>
      <c r="J43" s="1"/>
    </row>
    <row r="44" spans="1:27" ht="15" customHeight="1" x14ac:dyDescent="0.3">
      <c r="A44" s="143" t="s">
        <v>320</v>
      </c>
      <c r="B44" s="153" t="s">
        <v>150</v>
      </c>
      <c r="C44" s="390">
        <v>5617.75</v>
      </c>
      <c r="D44" s="391"/>
      <c r="E44" s="392"/>
      <c r="F44" s="144" t="s">
        <v>5</v>
      </c>
      <c r="G44" s="143" t="s">
        <v>4</v>
      </c>
      <c r="H44" s="144" t="s">
        <v>3</v>
      </c>
      <c r="I44" s="1"/>
      <c r="J44" s="1"/>
    </row>
    <row r="45" spans="1:27" ht="15" customHeight="1" x14ac:dyDescent="0.3">
      <c r="A45" s="143" t="s">
        <v>319</v>
      </c>
      <c r="B45" s="153" t="s">
        <v>6</v>
      </c>
      <c r="C45" s="390">
        <v>5.25</v>
      </c>
      <c r="D45" s="391"/>
      <c r="E45" s="392"/>
      <c r="F45" s="144" t="s">
        <v>5</v>
      </c>
      <c r="G45" s="143" t="s">
        <v>4</v>
      </c>
      <c r="H45" s="144" t="s">
        <v>3</v>
      </c>
      <c r="I45" s="1"/>
      <c r="J45" s="1"/>
    </row>
    <row r="46" spans="1:27" ht="15" customHeight="1" x14ac:dyDescent="0.3">
      <c r="A46" s="143" t="s">
        <v>318</v>
      </c>
      <c r="B46" s="153" t="s">
        <v>6</v>
      </c>
      <c r="C46" s="390">
        <v>5.75</v>
      </c>
      <c r="D46" s="391"/>
      <c r="E46" s="392"/>
      <c r="F46" s="144" t="s">
        <v>5</v>
      </c>
      <c r="G46" s="143" t="s">
        <v>4</v>
      </c>
      <c r="H46" s="144" t="s">
        <v>3</v>
      </c>
      <c r="I46" s="1"/>
      <c r="J46" s="1"/>
    </row>
    <row r="47" spans="1:27" ht="15" customHeight="1" x14ac:dyDescent="0.3">
      <c r="A47" s="143" t="s">
        <v>317</v>
      </c>
      <c r="B47" s="153" t="s">
        <v>53</v>
      </c>
      <c r="C47" s="390">
        <v>715</v>
      </c>
      <c r="D47" s="391"/>
      <c r="E47" s="392"/>
      <c r="F47" s="144" t="s">
        <v>5</v>
      </c>
      <c r="G47" s="143" t="s">
        <v>4</v>
      </c>
      <c r="H47" s="144" t="s">
        <v>3</v>
      </c>
      <c r="I47" s="1"/>
      <c r="J47" s="1"/>
    </row>
    <row r="48" spans="1:27" ht="15" customHeight="1" x14ac:dyDescent="0.3">
      <c r="A48" s="143" t="s">
        <v>316</v>
      </c>
      <c r="B48" s="153" t="s">
        <v>53</v>
      </c>
      <c r="C48" s="390">
        <v>657</v>
      </c>
      <c r="D48" s="391"/>
      <c r="E48" s="392"/>
      <c r="F48" s="144" t="s">
        <v>5</v>
      </c>
      <c r="G48" s="143" t="s">
        <v>4</v>
      </c>
      <c r="H48" s="144" t="s">
        <v>3</v>
      </c>
      <c r="I48" s="1"/>
      <c r="J48" s="1"/>
    </row>
    <row r="49" spans="1:10" ht="15" customHeight="1" x14ac:dyDescent="0.3">
      <c r="A49" s="143" t="s">
        <v>315</v>
      </c>
      <c r="B49" s="153" t="s">
        <v>53</v>
      </c>
      <c r="C49" s="390">
        <v>721</v>
      </c>
      <c r="D49" s="391"/>
      <c r="E49" s="392"/>
      <c r="F49" s="144" t="s">
        <v>5</v>
      </c>
      <c r="G49" s="143" t="s">
        <v>4</v>
      </c>
      <c r="H49" s="144" t="s">
        <v>3</v>
      </c>
      <c r="I49" s="1"/>
      <c r="J49" s="1"/>
    </row>
    <row r="50" spans="1:10" ht="15" customHeight="1" x14ac:dyDescent="0.3">
      <c r="A50" s="143" t="s">
        <v>314</v>
      </c>
      <c r="B50" s="153" t="s">
        <v>36</v>
      </c>
      <c r="C50" s="390">
        <v>4</v>
      </c>
      <c r="D50" s="391"/>
      <c r="E50" s="392"/>
      <c r="F50" s="144" t="s">
        <v>5</v>
      </c>
      <c r="G50" s="143" t="s">
        <v>4</v>
      </c>
      <c r="H50" s="144" t="s">
        <v>3</v>
      </c>
      <c r="I50" s="1"/>
      <c r="J50" s="1"/>
    </row>
    <row r="51" spans="1:10" ht="15" customHeight="1" x14ac:dyDescent="0.3">
      <c r="A51" s="143" t="s">
        <v>313</v>
      </c>
      <c r="B51" s="153" t="s">
        <v>123</v>
      </c>
      <c r="C51" s="390">
        <v>4.5</v>
      </c>
      <c r="D51" s="391"/>
      <c r="E51" s="392"/>
      <c r="F51" s="144" t="s">
        <v>5</v>
      </c>
      <c r="G51" s="143" t="s">
        <v>4</v>
      </c>
      <c r="H51" s="154" t="s">
        <v>3</v>
      </c>
      <c r="I51" s="1"/>
      <c r="J51" s="1"/>
    </row>
    <row r="52" spans="1:10" ht="31.2" customHeight="1" x14ac:dyDescent="0.3">
      <c r="A52" s="373" t="s">
        <v>327</v>
      </c>
      <c r="B52" s="374"/>
      <c r="C52" s="374"/>
      <c r="D52" s="374"/>
      <c r="E52" s="374"/>
      <c r="F52" s="374"/>
      <c r="G52" s="374"/>
      <c r="H52" s="375"/>
      <c r="I52" s="1"/>
      <c r="J52" s="1"/>
    </row>
    <row r="53" spans="1:10" ht="16.2" customHeight="1" x14ac:dyDescent="0.3">
      <c r="A53" s="382" t="s">
        <v>81</v>
      </c>
      <c r="B53" s="382" t="s">
        <v>80</v>
      </c>
      <c r="C53" s="141" t="s">
        <v>79</v>
      </c>
      <c r="D53" s="141" t="s">
        <v>78</v>
      </c>
      <c r="E53" s="141" t="s">
        <v>77</v>
      </c>
      <c r="F53" s="141" t="s">
        <v>76</v>
      </c>
      <c r="G53" s="141" t="s">
        <v>76</v>
      </c>
      <c r="H53" s="382" t="s">
        <v>75</v>
      </c>
      <c r="I53" s="402"/>
      <c r="J53" s="244"/>
    </row>
    <row r="54" spans="1:10" ht="15" customHeight="1" x14ac:dyDescent="0.3">
      <c r="A54" s="383"/>
      <c r="B54" s="383"/>
      <c r="C54" s="142" t="s">
        <v>74</v>
      </c>
      <c r="D54" s="142" t="s">
        <v>74</v>
      </c>
      <c r="E54" s="142" t="s">
        <v>74</v>
      </c>
      <c r="F54" s="142" t="s">
        <v>73</v>
      </c>
      <c r="G54" s="142" t="s">
        <v>72</v>
      </c>
      <c r="H54" s="383"/>
      <c r="I54" s="402"/>
      <c r="J54" s="244"/>
    </row>
    <row r="55" spans="1:10" ht="15" customHeight="1" x14ac:dyDescent="0.3">
      <c r="A55" s="143" t="s">
        <v>312</v>
      </c>
      <c r="B55" s="153" t="s">
        <v>6</v>
      </c>
      <c r="C55" s="390">
        <v>517.5</v>
      </c>
      <c r="D55" s="391"/>
      <c r="E55" s="392"/>
      <c r="F55" s="144" t="s">
        <v>5</v>
      </c>
      <c r="G55" s="143" t="s">
        <v>4</v>
      </c>
      <c r="H55" s="154" t="s">
        <v>3</v>
      </c>
      <c r="I55" s="1"/>
      <c r="J55" s="1"/>
    </row>
    <row r="56" spans="1:10" ht="15" customHeight="1" x14ac:dyDescent="0.3">
      <c r="A56" s="143" t="s">
        <v>311</v>
      </c>
      <c r="B56" s="153" t="s">
        <v>6</v>
      </c>
      <c r="C56" s="390">
        <v>700.25</v>
      </c>
      <c r="D56" s="391"/>
      <c r="E56" s="392"/>
      <c r="F56" s="144" t="s">
        <v>5</v>
      </c>
      <c r="G56" s="143" t="s">
        <v>4</v>
      </c>
      <c r="H56" s="154" t="s">
        <v>3</v>
      </c>
      <c r="I56" s="1"/>
      <c r="J56" s="1"/>
    </row>
    <row r="57" spans="1:10" ht="15" customHeight="1" x14ac:dyDescent="0.3">
      <c r="A57" s="143" t="s">
        <v>310</v>
      </c>
      <c r="B57" s="153" t="s">
        <v>6</v>
      </c>
      <c r="C57" s="390">
        <v>883</v>
      </c>
      <c r="D57" s="391"/>
      <c r="E57" s="392"/>
      <c r="F57" s="144" t="s">
        <v>5</v>
      </c>
      <c r="G57" s="143" t="s">
        <v>4</v>
      </c>
      <c r="H57" s="154" t="s">
        <v>3</v>
      </c>
      <c r="I57" s="1"/>
      <c r="J57" s="1"/>
    </row>
    <row r="58" spans="1:10" ht="15" customHeight="1" x14ac:dyDescent="0.3">
      <c r="A58" s="143" t="s">
        <v>309</v>
      </c>
      <c r="B58" s="153" t="s">
        <v>36</v>
      </c>
      <c r="C58" s="390">
        <v>6.75</v>
      </c>
      <c r="D58" s="391"/>
      <c r="E58" s="392"/>
      <c r="F58" s="144" t="s">
        <v>5</v>
      </c>
      <c r="G58" s="143" t="s">
        <v>4</v>
      </c>
      <c r="H58" s="154" t="s">
        <v>3</v>
      </c>
      <c r="I58" s="1"/>
      <c r="J58" s="1"/>
    </row>
    <row r="59" spans="1:10" ht="15" customHeight="1" x14ac:dyDescent="0.3">
      <c r="A59" s="143" t="s">
        <v>308</v>
      </c>
      <c r="B59" s="153" t="s">
        <v>36</v>
      </c>
      <c r="C59" s="390">
        <v>9</v>
      </c>
      <c r="D59" s="391"/>
      <c r="E59" s="392"/>
      <c r="F59" s="144" t="s">
        <v>5</v>
      </c>
      <c r="G59" s="143" t="s">
        <v>4</v>
      </c>
      <c r="H59" s="154" t="s">
        <v>3</v>
      </c>
      <c r="I59" s="1"/>
      <c r="J59" s="1"/>
    </row>
    <row r="60" spans="1:10" ht="15" customHeight="1" x14ac:dyDescent="0.3">
      <c r="A60" s="143" t="s">
        <v>307</v>
      </c>
      <c r="B60" s="153" t="s">
        <v>36</v>
      </c>
      <c r="C60" s="390">
        <v>5.5</v>
      </c>
      <c r="D60" s="391"/>
      <c r="E60" s="392"/>
      <c r="F60" s="144" t="s">
        <v>5</v>
      </c>
      <c r="G60" s="143" t="s">
        <v>4</v>
      </c>
      <c r="H60" s="154" t="s">
        <v>3</v>
      </c>
      <c r="I60" s="1"/>
      <c r="J60" s="1"/>
    </row>
    <row r="61" spans="1:10" ht="15" customHeight="1" x14ac:dyDescent="0.3">
      <c r="A61" s="143" t="s">
        <v>306</v>
      </c>
      <c r="B61" s="153" t="s">
        <v>36</v>
      </c>
      <c r="C61" s="390">
        <v>11</v>
      </c>
      <c r="D61" s="391"/>
      <c r="E61" s="392"/>
      <c r="F61" s="144" t="s">
        <v>5</v>
      </c>
      <c r="G61" s="143" t="s">
        <v>4</v>
      </c>
      <c r="H61" s="154" t="s">
        <v>3</v>
      </c>
      <c r="I61" s="1"/>
      <c r="J61" s="1"/>
    </row>
    <row r="62" spans="1:10" ht="15" customHeight="1" x14ac:dyDescent="0.3">
      <c r="A62" s="143" t="s">
        <v>305</v>
      </c>
      <c r="B62" s="153" t="s">
        <v>36</v>
      </c>
      <c r="C62" s="390">
        <v>17</v>
      </c>
      <c r="D62" s="391"/>
      <c r="E62" s="392"/>
      <c r="F62" s="144" t="s">
        <v>5</v>
      </c>
      <c r="G62" s="143" t="s">
        <v>4</v>
      </c>
      <c r="H62" s="154" t="s">
        <v>3</v>
      </c>
      <c r="I62" s="1"/>
      <c r="J62" s="1"/>
    </row>
    <row r="63" spans="1:10" ht="15" customHeight="1" x14ac:dyDescent="0.3">
      <c r="A63" s="143" t="s">
        <v>304</v>
      </c>
      <c r="B63" s="153" t="s">
        <v>6</v>
      </c>
      <c r="C63" s="390">
        <v>299.25</v>
      </c>
      <c r="D63" s="391"/>
      <c r="E63" s="392"/>
      <c r="F63" s="144" t="s">
        <v>5</v>
      </c>
      <c r="G63" s="143" t="s">
        <v>4</v>
      </c>
      <c r="H63" s="154" t="s">
        <v>3</v>
      </c>
      <c r="I63" s="1"/>
      <c r="J63" s="1"/>
    </row>
    <row r="64" spans="1:10" ht="15" customHeight="1" x14ac:dyDescent="0.3">
      <c r="A64" s="155" t="s">
        <v>303</v>
      </c>
      <c r="B64" s="156" t="s">
        <v>36</v>
      </c>
      <c r="C64" s="390">
        <v>4.5</v>
      </c>
      <c r="D64" s="391"/>
      <c r="E64" s="392"/>
      <c r="F64" s="157" t="s">
        <v>5</v>
      </c>
      <c r="G64" s="143" t="s">
        <v>4</v>
      </c>
      <c r="H64" s="156" t="s">
        <v>3</v>
      </c>
      <c r="I64" s="1"/>
      <c r="J64" s="1"/>
    </row>
    <row r="65" spans="1:10" ht="15" customHeight="1" x14ac:dyDescent="0.3">
      <c r="A65" s="155" t="s">
        <v>302</v>
      </c>
      <c r="B65" s="156" t="s">
        <v>36</v>
      </c>
      <c r="C65" s="390">
        <v>7.25</v>
      </c>
      <c r="D65" s="391"/>
      <c r="E65" s="392"/>
      <c r="F65" s="157" t="s">
        <v>5</v>
      </c>
      <c r="G65" s="143" t="s">
        <v>4</v>
      </c>
      <c r="H65" s="156" t="s">
        <v>3</v>
      </c>
      <c r="I65" s="1"/>
      <c r="J65" s="1"/>
    </row>
    <row r="66" spans="1:10" ht="15" customHeight="1" x14ac:dyDescent="0.3">
      <c r="A66" s="155" t="s">
        <v>301</v>
      </c>
      <c r="B66" s="156" t="s">
        <v>36</v>
      </c>
      <c r="C66" s="390">
        <v>14.25</v>
      </c>
      <c r="D66" s="391"/>
      <c r="E66" s="392"/>
      <c r="F66" s="157" t="s">
        <v>5</v>
      </c>
      <c r="G66" s="143" t="s">
        <v>4</v>
      </c>
      <c r="H66" s="156" t="s">
        <v>3</v>
      </c>
      <c r="I66" s="1"/>
      <c r="J66" s="1"/>
    </row>
    <row r="67" spans="1:10" ht="15" customHeight="1" x14ac:dyDescent="0.3">
      <c r="A67" s="155" t="s">
        <v>300</v>
      </c>
      <c r="B67" s="156" t="s">
        <v>299</v>
      </c>
      <c r="C67" s="390">
        <v>3</v>
      </c>
      <c r="D67" s="391"/>
      <c r="E67" s="392"/>
      <c r="F67" s="157" t="s">
        <v>5</v>
      </c>
      <c r="G67" s="143" t="s">
        <v>4</v>
      </c>
      <c r="H67" s="156" t="s">
        <v>3</v>
      </c>
      <c r="I67" s="1"/>
      <c r="J67" s="1"/>
    </row>
    <row r="68" spans="1:10" ht="15" customHeight="1" x14ac:dyDescent="0.3">
      <c r="A68" s="146" t="s">
        <v>298</v>
      </c>
      <c r="B68" s="408" t="s">
        <v>123</v>
      </c>
      <c r="C68" s="384">
        <v>10.5</v>
      </c>
      <c r="D68" s="385"/>
      <c r="E68" s="386"/>
      <c r="F68" s="369" t="s">
        <v>5</v>
      </c>
      <c r="G68" s="398" t="s">
        <v>4</v>
      </c>
      <c r="H68" s="400" t="s">
        <v>3</v>
      </c>
      <c r="I68" s="402"/>
      <c r="J68" s="244"/>
    </row>
    <row r="69" spans="1:10" ht="15" customHeight="1" x14ac:dyDescent="0.3">
      <c r="A69" s="147" t="s">
        <v>297</v>
      </c>
      <c r="B69" s="409"/>
      <c r="C69" s="387"/>
      <c r="D69" s="388"/>
      <c r="E69" s="389"/>
      <c r="F69" s="370"/>
      <c r="G69" s="399"/>
      <c r="H69" s="401"/>
      <c r="I69" s="402"/>
      <c r="J69" s="244"/>
    </row>
    <row r="70" spans="1:10" ht="15" customHeight="1" x14ac:dyDescent="0.3">
      <c r="A70" s="146" t="s">
        <v>296</v>
      </c>
      <c r="B70" s="408" t="s">
        <v>123</v>
      </c>
      <c r="C70" s="384">
        <v>2.75</v>
      </c>
      <c r="D70" s="385"/>
      <c r="E70" s="386"/>
      <c r="F70" s="369" t="s">
        <v>5</v>
      </c>
      <c r="G70" s="398" t="s">
        <v>4</v>
      </c>
      <c r="H70" s="400" t="s">
        <v>3</v>
      </c>
      <c r="I70" s="402"/>
      <c r="J70" s="244"/>
    </row>
    <row r="71" spans="1:10" ht="15" customHeight="1" x14ac:dyDescent="0.3">
      <c r="A71" s="147" t="s">
        <v>295</v>
      </c>
      <c r="B71" s="409"/>
      <c r="C71" s="387"/>
      <c r="D71" s="388"/>
      <c r="E71" s="389"/>
      <c r="F71" s="370"/>
      <c r="G71" s="399"/>
      <c r="H71" s="401"/>
      <c r="I71" s="402"/>
      <c r="J71" s="244"/>
    </row>
    <row r="72" spans="1:10" ht="15" customHeight="1" x14ac:dyDescent="0.3">
      <c r="A72" s="143" t="s">
        <v>294</v>
      </c>
      <c r="B72" s="153" t="s">
        <v>123</v>
      </c>
      <c r="C72" s="390">
        <v>4.8</v>
      </c>
      <c r="D72" s="391"/>
      <c r="E72" s="392"/>
      <c r="F72" s="144" t="s">
        <v>5</v>
      </c>
      <c r="G72" s="143" t="s">
        <v>4</v>
      </c>
      <c r="H72" s="154" t="s">
        <v>3</v>
      </c>
      <c r="I72" s="1"/>
      <c r="J72" s="1"/>
    </row>
    <row r="73" spans="1:10" ht="15" customHeight="1" x14ac:dyDescent="0.3">
      <c r="A73" s="143" t="s">
        <v>293</v>
      </c>
      <c r="B73" s="153" t="s">
        <v>55</v>
      </c>
      <c r="C73" s="390">
        <v>0.39</v>
      </c>
      <c r="D73" s="391"/>
      <c r="E73" s="392"/>
      <c r="F73" s="144" t="s">
        <v>5</v>
      </c>
      <c r="G73" s="143" t="s">
        <v>4</v>
      </c>
      <c r="H73" s="160" t="s">
        <v>3</v>
      </c>
      <c r="I73" s="1"/>
      <c r="J73" s="1"/>
    </row>
    <row r="74" spans="1:10" ht="45" customHeight="1" x14ac:dyDescent="0.3">
      <c r="A74" s="143" t="s">
        <v>292</v>
      </c>
      <c r="B74" s="153" t="s">
        <v>85</v>
      </c>
      <c r="C74" s="393" t="s">
        <v>84</v>
      </c>
      <c r="D74" s="394"/>
      <c r="E74" s="395"/>
      <c r="F74" s="145">
        <v>33492</v>
      </c>
      <c r="G74" s="145">
        <v>40190</v>
      </c>
      <c r="H74" s="154" t="s">
        <v>83</v>
      </c>
      <c r="I74" s="1"/>
      <c r="J74" s="1"/>
    </row>
    <row r="75" spans="1:10" ht="15" customHeight="1" x14ac:dyDescent="0.3">
      <c r="A75" s="143" t="s">
        <v>291</v>
      </c>
      <c r="B75" s="153" t="s">
        <v>36</v>
      </c>
      <c r="C75" s="390">
        <v>25.75</v>
      </c>
      <c r="D75" s="391"/>
      <c r="E75" s="392"/>
      <c r="F75" s="144" t="s">
        <v>5</v>
      </c>
      <c r="G75" s="143" t="s">
        <v>4</v>
      </c>
      <c r="H75" s="154" t="s">
        <v>3</v>
      </c>
      <c r="I75" s="1"/>
      <c r="J75" s="1"/>
    </row>
    <row r="76" spans="1:10" ht="15" customHeight="1" x14ac:dyDescent="0.3">
      <c r="A76" s="143" t="s">
        <v>290</v>
      </c>
      <c r="B76" s="153" t="s">
        <v>289</v>
      </c>
      <c r="C76" s="390">
        <v>3.25</v>
      </c>
      <c r="D76" s="391"/>
      <c r="E76" s="392"/>
      <c r="F76" s="144" t="s">
        <v>5</v>
      </c>
      <c r="G76" s="143" t="s">
        <v>4</v>
      </c>
      <c r="H76" s="154" t="s">
        <v>3</v>
      </c>
      <c r="I76" s="1"/>
      <c r="J76" s="1"/>
    </row>
    <row r="77" spans="1:10" ht="15" customHeight="1" x14ac:dyDescent="0.3">
      <c r="A77" s="143" t="s">
        <v>288</v>
      </c>
      <c r="B77" s="153" t="s">
        <v>285</v>
      </c>
      <c r="C77" s="390">
        <v>168.25</v>
      </c>
      <c r="D77" s="391"/>
      <c r="E77" s="392"/>
      <c r="F77" s="144" t="s">
        <v>5</v>
      </c>
      <c r="G77" s="143" t="s">
        <v>4</v>
      </c>
      <c r="H77" s="154" t="s">
        <v>3</v>
      </c>
      <c r="I77" s="1"/>
      <c r="J77" s="1"/>
    </row>
    <row r="78" spans="1:10" ht="15" customHeight="1" x14ac:dyDescent="0.3">
      <c r="A78" s="143" t="s">
        <v>287</v>
      </c>
      <c r="B78" s="153" t="s">
        <v>285</v>
      </c>
      <c r="C78" s="390">
        <v>65.75</v>
      </c>
      <c r="D78" s="391"/>
      <c r="E78" s="392"/>
      <c r="F78" s="144" t="s">
        <v>5</v>
      </c>
      <c r="G78" s="143" t="s">
        <v>4</v>
      </c>
      <c r="H78" s="154" t="s">
        <v>3</v>
      </c>
      <c r="I78" s="1"/>
      <c r="J78" s="1"/>
    </row>
    <row r="79" spans="1:10" ht="15" customHeight="1" x14ac:dyDescent="0.3">
      <c r="A79" s="143" t="s">
        <v>286</v>
      </c>
      <c r="B79" s="153" t="s">
        <v>285</v>
      </c>
      <c r="C79" s="390">
        <v>90.75</v>
      </c>
      <c r="D79" s="391"/>
      <c r="E79" s="392"/>
      <c r="F79" s="144" t="s">
        <v>5</v>
      </c>
      <c r="G79" s="143" t="s">
        <v>4</v>
      </c>
      <c r="H79" s="154" t="s">
        <v>3</v>
      </c>
      <c r="I79" s="1"/>
      <c r="J79" s="1"/>
    </row>
    <row r="80" spans="1:10" ht="45" customHeight="1" x14ac:dyDescent="0.3">
      <c r="A80" s="143" t="s">
        <v>284</v>
      </c>
      <c r="B80" s="153" t="s">
        <v>85</v>
      </c>
      <c r="C80" s="393" t="s">
        <v>84</v>
      </c>
      <c r="D80" s="394"/>
      <c r="E80" s="395"/>
      <c r="F80" s="145">
        <v>17250</v>
      </c>
      <c r="G80" s="145">
        <v>20700</v>
      </c>
      <c r="H80" s="154" t="s">
        <v>83</v>
      </c>
      <c r="I80" s="1"/>
      <c r="J80" s="1"/>
    </row>
    <row r="81" spans="1:10" ht="45" customHeight="1" x14ac:dyDescent="0.3">
      <c r="A81" s="143" t="s">
        <v>283</v>
      </c>
      <c r="B81" s="153" t="s">
        <v>85</v>
      </c>
      <c r="C81" s="393" t="s">
        <v>84</v>
      </c>
      <c r="D81" s="394"/>
      <c r="E81" s="395"/>
      <c r="F81" s="145">
        <v>55820</v>
      </c>
      <c r="G81" s="145">
        <v>66984</v>
      </c>
      <c r="H81" s="154" t="s">
        <v>83</v>
      </c>
      <c r="I81" s="1"/>
      <c r="J81" s="1"/>
    </row>
    <row r="82" spans="1:10" ht="15" customHeight="1" x14ac:dyDescent="0.3">
      <c r="A82" s="143" t="s">
        <v>282</v>
      </c>
      <c r="B82" s="153" t="s">
        <v>36</v>
      </c>
      <c r="C82" s="390">
        <v>2.75</v>
      </c>
      <c r="D82" s="391"/>
      <c r="E82" s="392"/>
      <c r="F82" s="157"/>
      <c r="G82" s="157"/>
      <c r="H82" s="154" t="s">
        <v>3</v>
      </c>
      <c r="I82" s="1"/>
      <c r="J82" s="1"/>
    </row>
    <row r="83" spans="1:10" ht="15.6" customHeight="1" x14ac:dyDescent="0.3">
      <c r="A83" s="430" t="s">
        <v>281</v>
      </c>
      <c r="B83" s="431"/>
      <c r="C83" s="431"/>
      <c r="D83" s="431"/>
      <c r="E83" s="431"/>
      <c r="F83" s="431"/>
      <c r="G83" s="431"/>
      <c r="H83" s="432"/>
      <c r="I83" s="402"/>
      <c r="J83" s="244"/>
    </row>
    <row r="84" spans="1:10" ht="78" customHeight="1" x14ac:dyDescent="0.3">
      <c r="A84" s="433" t="s">
        <v>598</v>
      </c>
      <c r="B84" s="434"/>
      <c r="C84" s="434"/>
      <c r="D84" s="434"/>
      <c r="E84" s="434"/>
      <c r="F84" s="434"/>
      <c r="G84" s="434"/>
      <c r="H84" s="435"/>
      <c r="I84" s="402"/>
      <c r="J84" s="244"/>
    </row>
    <row r="85" spans="1:10" ht="16.2" customHeight="1" x14ac:dyDescent="0.3">
      <c r="A85" s="382" t="s">
        <v>81</v>
      </c>
      <c r="B85" s="382" t="s">
        <v>80</v>
      </c>
      <c r="C85" s="141" t="s">
        <v>79</v>
      </c>
      <c r="D85" s="141" t="s">
        <v>78</v>
      </c>
      <c r="E85" s="141" t="s">
        <v>77</v>
      </c>
      <c r="F85" s="141" t="s">
        <v>76</v>
      </c>
      <c r="G85" s="141" t="s">
        <v>76</v>
      </c>
      <c r="H85" s="382" t="s">
        <v>75</v>
      </c>
      <c r="I85" s="422"/>
      <c r="J85" s="423"/>
    </row>
    <row r="86" spans="1:10" ht="15" customHeight="1" x14ac:dyDescent="0.3">
      <c r="A86" s="383"/>
      <c r="B86" s="383"/>
      <c r="C86" s="142" t="s">
        <v>74</v>
      </c>
      <c r="D86" s="142" t="s">
        <v>74</v>
      </c>
      <c r="E86" s="142" t="s">
        <v>74</v>
      </c>
      <c r="F86" s="142" t="s">
        <v>73</v>
      </c>
      <c r="G86" s="142" t="s">
        <v>72</v>
      </c>
      <c r="H86" s="383"/>
      <c r="I86" s="422"/>
      <c r="J86" s="423"/>
    </row>
    <row r="87" spans="1:10" ht="15" customHeight="1" x14ac:dyDescent="0.3">
      <c r="A87" s="143" t="s">
        <v>278</v>
      </c>
      <c r="B87" s="144" t="s">
        <v>6</v>
      </c>
      <c r="C87" s="390">
        <v>11.25</v>
      </c>
      <c r="D87" s="391"/>
      <c r="E87" s="392"/>
      <c r="F87" s="144" t="s">
        <v>5</v>
      </c>
      <c r="G87" s="144" t="s">
        <v>4</v>
      </c>
      <c r="H87" s="144" t="s">
        <v>3</v>
      </c>
      <c r="I87" s="402"/>
      <c r="J87" s="244"/>
    </row>
    <row r="88" spans="1:10" ht="15" customHeight="1" x14ac:dyDescent="0.3">
      <c r="A88" s="143" t="s">
        <v>277</v>
      </c>
      <c r="B88" s="144" t="s">
        <v>6</v>
      </c>
      <c r="C88" s="390">
        <v>12</v>
      </c>
      <c r="D88" s="391"/>
      <c r="E88" s="392"/>
      <c r="F88" s="144" t="s">
        <v>5</v>
      </c>
      <c r="G88" s="144" t="s">
        <v>4</v>
      </c>
      <c r="H88" s="144" t="s">
        <v>3</v>
      </c>
      <c r="I88" s="402"/>
      <c r="J88" s="244"/>
    </row>
    <row r="89" spans="1:10" ht="15" customHeight="1" x14ac:dyDescent="0.3">
      <c r="A89" s="143" t="s">
        <v>276</v>
      </c>
      <c r="B89" s="144" t="s">
        <v>6</v>
      </c>
      <c r="C89" s="390">
        <v>16.25</v>
      </c>
      <c r="D89" s="391"/>
      <c r="E89" s="392"/>
      <c r="F89" s="144" t="s">
        <v>5</v>
      </c>
      <c r="G89" s="144" t="s">
        <v>4</v>
      </c>
      <c r="H89" s="144" t="s">
        <v>3</v>
      </c>
      <c r="I89" s="402"/>
      <c r="J89" s="244"/>
    </row>
    <row r="90" spans="1:10" ht="15" customHeight="1" x14ac:dyDescent="0.3">
      <c r="A90" s="143" t="s">
        <v>275</v>
      </c>
      <c r="B90" s="144" t="s">
        <v>6</v>
      </c>
      <c r="C90" s="390">
        <v>41.75</v>
      </c>
      <c r="D90" s="391"/>
      <c r="E90" s="392"/>
      <c r="F90" s="144" t="s">
        <v>5</v>
      </c>
      <c r="G90" s="144" t="s">
        <v>4</v>
      </c>
      <c r="H90" s="144" t="s">
        <v>3</v>
      </c>
      <c r="I90" s="402"/>
      <c r="J90" s="244"/>
    </row>
    <row r="91" spans="1:10" ht="15" customHeight="1" x14ac:dyDescent="0.3">
      <c r="A91" s="143" t="s">
        <v>274</v>
      </c>
      <c r="B91" s="144" t="s">
        <v>6</v>
      </c>
      <c r="C91" s="390">
        <v>56.75</v>
      </c>
      <c r="D91" s="391"/>
      <c r="E91" s="392"/>
      <c r="F91" s="144" t="s">
        <v>5</v>
      </c>
      <c r="G91" s="144" t="s">
        <v>4</v>
      </c>
      <c r="H91" s="144" t="s">
        <v>3</v>
      </c>
      <c r="I91" s="402"/>
      <c r="J91" s="244"/>
    </row>
    <row r="92" spans="1:10" ht="15" customHeight="1" x14ac:dyDescent="0.3">
      <c r="A92" s="143" t="s">
        <v>273</v>
      </c>
      <c r="B92" s="144" t="s">
        <v>6</v>
      </c>
      <c r="C92" s="390">
        <v>71.5</v>
      </c>
      <c r="D92" s="391"/>
      <c r="E92" s="392"/>
      <c r="F92" s="144" t="s">
        <v>5</v>
      </c>
      <c r="G92" s="144" t="s">
        <v>4</v>
      </c>
      <c r="H92" s="144" t="s">
        <v>3</v>
      </c>
      <c r="I92" s="402"/>
      <c r="J92" s="244"/>
    </row>
    <row r="93" spans="1:10" ht="15" customHeight="1" x14ac:dyDescent="0.3">
      <c r="A93" s="143" t="s">
        <v>272</v>
      </c>
      <c r="B93" s="144" t="s">
        <v>6</v>
      </c>
      <c r="C93" s="390">
        <v>119</v>
      </c>
      <c r="D93" s="391"/>
      <c r="E93" s="392"/>
      <c r="F93" s="144" t="s">
        <v>5</v>
      </c>
      <c r="G93" s="144" t="s">
        <v>4</v>
      </c>
      <c r="H93" s="144" t="s">
        <v>3</v>
      </c>
      <c r="I93" s="402"/>
      <c r="J93" s="244"/>
    </row>
    <row r="94" spans="1:10" ht="15" customHeight="1" x14ac:dyDescent="0.3">
      <c r="A94" s="143" t="s">
        <v>271</v>
      </c>
      <c r="B94" s="144" t="s">
        <v>6</v>
      </c>
      <c r="C94" s="390">
        <v>239</v>
      </c>
      <c r="D94" s="391"/>
      <c r="E94" s="392"/>
      <c r="F94" s="144" t="s">
        <v>5</v>
      </c>
      <c r="G94" s="144" t="s">
        <v>4</v>
      </c>
      <c r="H94" s="144" t="s">
        <v>3</v>
      </c>
      <c r="I94" s="402"/>
      <c r="J94" s="244"/>
    </row>
    <row r="95" spans="1:10" ht="15" customHeight="1" x14ac:dyDescent="0.3">
      <c r="A95" s="143" t="s">
        <v>270</v>
      </c>
      <c r="B95" s="144" t="s">
        <v>6</v>
      </c>
      <c r="C95" s="390">
        <v>9.75</v>
      </c>
      <c r="D95" s="391"/>
      <c r="E95" s="392"/>
      <c r="F95" s="144" t="s">
        <v>5</v>
      </c>
      <c r="G95" s="144" t="s">
        <v>4</v>
      </c>
      <c r="H95" s="144" t="s">
        <v>3</v>
      </c>
      <c r="I95" s="402"/>
      <c r="J95" s="244"/>
    </row>
    <row r="96" spans="1:10" ht="15" customHeight="1" x14ac:dyDescent="0.3">
      <c r="A96" s="143" t="s">
        <v>269</v>
      </c>
      <c r="B96" s="144" t="s">
        <v>6</v>
      </c>
      <c r="C96" s="390">
        <v>20</v>
      </c>
      <c r="D96" s="391"/>
      <c r="E96" s="392"/>
      <c r="F96" s="144" t="s">
        <v>5</v>
      </c>
      <c r="G96" s="144" t="s">
        <v>4</v>
      </c>
      <c r="H96" s="144" t="s">
        <v>3</v>
      </c>
      <c r="I96" s="402"/>
      <c r="J96" s="244"/>
    </row>
    <row r="97" spans="1:10" ht="15" customHeight="1" x14ac:dyDescent="0.3">
      <c r="A97" s="143" t="s">
        <v>268</v>
      </c>
      <c r="B97" s="144" t="s">
        <v>6</v>
      </c>
      <c r="C97" s="390">
        <v>56.25</v>
      </c>
      <c r="D97" s="391"/>
      <c r="E97" s="392"/>
      <c r="F97" s="144" t="s">
        <v>5</v>
      </c>
      <c r="G97" s="144" t="s">
        <v>4</v>
      </c>
      <c r="H97" s="144" t="s">
        <v>3</v>
      </c>
      <c r="I97" s="402"/>
      <c r="J97" s="244"/>
    </row>
    <row r="98" spans="1:10" ht="15" customHeight="1" x14ac:dyDescent="0.3">
      <c r="A98" s="143" t="s">
        <v>267</v>
      </c>
      <c r="B98" s="144" t="s">
        <v>6</v>
      </c>
      <c r="C98" s="390">
        <v>126.75</v>
      </c>
      <c r="D98" s="391"/>
      <c r="E98" s="392"/>
      <c r="F98" s="144" t="s">
        <v>5</v>
      </c>
      <c r="G98" s="144" t="s">
        <v>4</v>
      </c>
      <c r="H98" s="144" t="s">
        <v>3</v>
      </c>
      <c r="I98" s="402"/>
      <c r="J98" s="244"/>
    </row>
    <row r="99" spans="1:10" ht="15" customHeight="1" x14ac:dyDescent="0.3">
      <c r="A99" s="143" t="s">
        <v>266</v>
      </c>
      <c r="B99" s="144" t="s">
        <v>6</v>
      </c>
      <c r="C99" s="390">
        <v>539.75</v>
      </c>
      <c r="D99" s="391"/>
      <c r="E99" s="392"/>
      <c r="F99" s="144" t="s">
        <v>5</v>
      </c>
      <c r="G99" s="144" t="s">
        <v>4</v>
      </c>
      <c r="H99" s="144" t="s">
        <v>3</v>
      </c>
      <c r="I99" s="402"/>
      <c r="J99" s="244"/>
    </row>
    <row r="100" spans="1:10" ht="15" customHeight="1" x14ac:dyDescent="0.3">
      <c r="A100" s="143" t="s">
        <v>265</v>
      </c>
      <c r="B100" s="144" t="s">
        <v>6</v>
      </c>
      <c r="C100" s="390">
        <v>811.25</v>
      </c>
      <c r="D100" s="391"/>
      <c r="E100" s="392"/>
      <c r="F100" s="144" t="s">
        <v>5</v>
      </c>
      <c r="G100" s="144" t="s">
        <v>4</v>
      </c>
      <c r="H100" s="144" t="s">
        <v>3</v>
      </c>
      <c r="I100" s="402"/>
      <c r="J100" s="244"/>
    </row>
    <row r="101" spans="1:10" ht="15" customHeight="1" x14ac:dyDescent="0.3">
      <c r="A101" s="143" t="s">
        <v>264</v>
      </c>
      <c r="B101" s="144" t="s">
        <v>6</v>
      </c>
      <c r="C101" s="405">
        <v>240.75</v>
      </c>
      <c r="D101" s="406"/>
      <c r="E101" s="407"/>
      <c r="F101" s="144" t="s">
        <v>5</v>
      </c>
      <c r="G101" s="144" t="s">
        <v>4</v>
      </c>
      <c r="H101" s="144" t="s">
        <v>3</v>
      </c>
      <c r="I101" s="402"/>
      <c r="J101" s="244"/>
    </row>
    <row r="102" spans="1:10" ht="15" customHeight="1" x14ac:dyDescent="0.3">
      <c r="A102" s="143" t="s">
        <v>263</v>
      </c>
      <c r="B102" s="144" t="s">
        <v>6</v>
      </c>
      <c r="C102" s="405">
        <v>716.25</v>
      </c>
      <c r="D102" s="406"/>
      <c r="E102" s="407"/>
      <c r="F102" s="144" t="s">
        <v>5</v>
      </c>
      <c r="G102" s="144" t="s">
        <v>4</v>
      </c>
      <c r="H102" s="144" t="s">
        <v>3</v>
      </c>
      <c r="I102" s="402"/>
      <c r="J102" s="244"/>
    </row>
    <row r="103" spans="1:10" ht="15" customHeight="1" x14ac:dyDescent="0.3">
      <c r="A103" s="143" t="s">
        <v>262</v>
      </c>
      <c r="B103" s="144" t="s">
        <v>6</v>
      </c>
      <c r="C103" s="405">
        <v>172</v>
      </c>
      <c r="D103" s="406"/>
      <c r="E103" s="407"/>
      <c r="F103" s="144" t="s">
        <v>5</v>
      </c>
      <c r="G103" s="144" t="s">
        <v>4</v>
      </c>
      <c r="H103" s="144" t="s">
        <v>3</v>
      </c>
      <c r="I103" s="402"/>
      <c r="J103" s="244"/>
    </row>
    <row r="104" spans="1:10" ht="15" customHeight="1" x14ac:dyDescent="0.3">
      <c r="A104" s="143" t="s">
        <v>352</v>
      </c>
      <c r="B104" s="153" t="s">
        <v>36</v>
      </c>
      <c r="C104" s="390">
        <v>48</v>
      </c>
      <c r="D104" s="391"/>
      <c r="E104" s="392"/>
      <c r="F104" s="153" t="s">
        <v>5</v>
      </c>
      <c r="G104" s="153" t="s">
        <v>4</v>
      </c>
      <c r="H104" s="153" t="s">
        <v>3</v>
      </c>
      <c r="I104" s="402"/>
      <c r="J104" s="244"/>
    </row>
    <row r="105" spans="1:10" ht="15" customHeight="1" x14ac:dyDescent="0.3">
      <c r="A105" s="143" t="s">
        <v>353</v>
      </c>
      <c r="B105" s="153" t="s">
        <v>36</v>
      </c>
      <c r="C105" s="390">
        <v>50.75</v>
      </c>
      <c r="D105" s="391"/>
      <c r="E105" s="392"/>
      <c r="F105" s="153" t="s">
        <v>5</v>
      </c>
      <c r="G105" s="153" t="s">
        <v>4</v>
      </c>
      <c r="H105" s="153" t="s">
        <v>3</v>
      </c>
      <c r="I105" s="402"/>
      <c r="J105" s="244"/>
    </row>
    <row r="106" spans="1:10" ht="15" customHeight="1" x14ac:dyDescent="0.3">
      <c r="A106" s="143" t="s">
        <v>261</v>
      </c>
      <c r="B106" s="153" t="s">
        <v>36</v>
      </c>
      <c r="C106" s="390">
        <v>58.5</v>
      </c>
      <c r="D106" s="391"/>
      <c r="E106" s="392"/>
      <c r="F106" s="153" t="s">
        <v>5</v>
      </c>
      <c r="G106" s="153" t="s">
        <v>4</v>
      </c>
      <c r="H106" s="153" t="s">
        <v>3</v>
      </c>
      <c r="I106" s="402"/>
      <c r="J106" s="244"/>
    </row>
    <row r="107" spans="1:10" ht="15" customHeight="1" x14ac:dyDescent="0.3">
      <c r="A107" s="143" t="s">
        <v>260</v>
      </c>
      <c r="B107" s="153" t="s">
        <v>36</v>
      </c>
      <c r="C107" s="390">
        <v>60</v>
      </c>
      <c r="D107" s="391"/>
      <c r="E107" s="392"/>
      <c r="F107" s="153" t="s">
        <v>5</v>
      </c>
      <c r="G107" s="153" t="s">
        <v>4</v>
      </c>
      <c r="H107" s="153" t="s">
        <v>3</v>
      </c>
      <c r="I107" s="402"/>
      <c r="J107" s="244"/>
    </row>
    <row r="108" spans="1:10" ht="15" customHeight="1" x14ac:dyDescent="0.3">
      <c r="A108" s="143" t="s">
        <v>259</v>
      </c>
      <c r="B108" s="153" t="s">
        <v>36</v>
      </c>
      <c r="C108" s="390">
        <v>68.75</v>
      </c>
      <c r="D108" s="391"/>
      <c r="E108" s="392"/>
      <c r="F108" s="153" t="s">
        <v>5</v>
      </c>
      <c r="G108" s="153" t="s">
        <v>4</v>
      </c>
      <c r="H108" s="153" t="s">
        <v>3</v>
      </c>
      <c r="I108" s="402"/>
      <c r="J108" s="244"/>
    </row>
    <row r="109" spans="1:10" ht="15" customHeight="1" x14ac:dyDescent="0.3">
      <c r="A109" s="143" t="s">
        <v>599</v>
      </c>
      <c r="B109" s="153" t="s">
        <v>36</v>
      </c>
      <c r="C109" s="390">
        <v>74.75</v>
      </c>
      <c r="D109" s="391"/>
      <c r="E109" s="392"/>
      <c r="F109" s="153" t="s">
        <v>5</v>
      </c>
      <c r="G109" s="153" t="s">
        <v>4</v>
      </c>
      <c r="H109" s="153" t="s">
        <v>3</v>
      </c>
      <c r="I109" s="402"/>
      <c r="J109" s="244"/>
    </row>
    <row r="110" spans="1:10" ht="15" customHeight="1" x14ac:dyDescent="0.3">
      <c r="A110" s="143" t="s">
        <v>258</v>
      </c>
      <c r="B110" s="153" t="s">
        <v>36</v>
      </c>
      <c r="C110" s="390">
        <v>134.25</v>
      </c>
      <c r="D110" s="391"/>
      <c r="E110" s="392"/>
      <c r="F110" s="153" t="s">
        <v>5</v>
      </c>
      <c r="G110" s="153" t="s">
        <v>4</v>
      </c>
      <c r="H110" s="153" t="s">
        <v>3</v>
      </c>
      <c r="I110" s="402"/>
      <c r="J110" s="244"/>
    </row>
    <row r="111" spans="1:10" ht="15" customHeight="1" x14ac:dyDescent="0.3">
      <c r="A111" s="143" t="s">
        <v>257</v>
      </c>
      <c r="B111" s="153" t="s">
        <v>36</v>
      </c>
      <c r="C111" s="390">
        <v>198</v>
      </c>
      <c r="D111" s="391"/>
      <c r="E111" s="392"/>
      <c r="F111" s="153" t="s">
        <v>5</v>
      </c>
      <c r="G111" s="153" t="s">
        <v>4</v>
      </c>
      <c r="H111" s="153" t="s">
        <v>3</v>
      </c>
      <c r="I111" s="402"/>
      <c r="J111" s="244"/>
    </row>
    <row r="112" spans="1:10" ht="15" customHeight="1" x14ac:dyDescent="0.3">
      <c r="A112" s="143" t="s">
        <v>256</v>
      </c>
      <c r="B112" s="153" t="s">
        <v>36</v>
      </c>
      <c r="C112" s="390">
        <v>251.25</v>
      </c>
      <c r="D112" s="391"/>
      <c r="E112" s="392"/>
      <c r="F112" s="153" t="s">
        <v>5</v>
      </c>
      <c r="G112" s="153" t="s">
        <v>4</v>
      </c>
      <c r="H112" s="153" t="s">
        <v>3</v>
      </c>
      <c r="I112" s="402"/>
      <c r="J112" s="244"/>
    </row>
    <row r="113" spans="1:10" ht="15" customHeight="1" x14ac:dyDescent="0.3">
      <c r="A113" s="146" t="s">
        <v>255</v>
      </c>
      <c r="B113" s="369" t="s">
        <v>36</v>
      </c>
      <c r="C113" s="384">
        <v>50.5</v>
      </c>
      <c r="D113" s="385"/>
      <c r="E113" s="386"/>
      <c r="F113" s="369" t="s">
        <v>5</v>
      </c>
      <c r="G113" s="369" t="s">
        <v>4</v>
      </c>
      <c r="H113" s="369" t="s">
        <v>3</v>
      </c>
      <c r="I113" s="402"/>
      <c r="J113" s="244"/>
    </row>
    <row r="114" spans="1:10" ht="15" customHeight="1" x14ac:dyDescent="0.3">
      <c r="A114" s="147" t="s">
        <v>240</v>
      </c>
      <c r="B114" s="370"/>
      <c r="C114" s="387"/>
      <c r="D114" s="388"/>
      <c r="E114" s="389"/>
      <c r="F114" s="370"/>
      <c r="G114" s="370"/>
      <c r="H114" s="370"/>
      <c r="I114" s="402"/>
      <c r="J114" s="244"/>
    </row>
    <row r="115" spans="1:10" ht="15" customHeight="1" x14ac:dyDescent="0.3">
      <c r="A115" s="146" t="s">
        <v>254</v>
      </c>
      <c r="B115" s="369" t="s">
        <v>36</v>
      </c>
      <c r="C115" s="384">
        <v>52.75</v>
      </c>
      <c r="D115" s="385"/>
      <c r="E115" s="386"/>
      <c r="F115" s="369" t="s">
        <v>5</v>
      </c>
      <c r="G115" s="369" t="s">
        <v>4</v>
      </c>
      <c r="H115" s="369" t="s">
        <v>3</v>
      </c>
      <c r="I115" s="402"/>
      <c r="J115" s="244"/>
    </row>
    <row r="116" spans="1:10" ht="15" customHeight="1" x14ac:dyDescent="0.3">
      <c r="A116" s="147" t="s">
        <v>240</v>
      </c>
      <c r="B116" s="370"/>
      <c r="C116" s="387"/>
      <c r="D116" s="388"/>
      <c r="E116" s="389"/>
      <c r="F116" s="370"/>
      <c r="G116" s="370"/>
      <c r="H116" s="370"/>
      <c r="I116" s="402"/>
      <c r="J116" s="244"/>
    </row>
    <row r="117" spans="1:10" ht="15" customHeight="1" x14ac:dyDescent="0.3">
      <c r="A117" s="146" t="s">
        <v>253</v>
      </c>
      <c r="B117" s="369" t="s">
        <v>36</v>
      </c>
      <c r="C117" s="384">
        <v>54.5</v>
      </c>
      <c r="D117" s="385"/>
      <c r="E117" s="386"/>
      <c r="F117" s="369" t="s">
        <v>5</v>
      </c>
      <c r="G117" s="369" t="s">
        <v>4</v>
      </c>
      <c r="H117" s="369" t="s">
        <v>3</v>
      </c>
      <c r="I117" s="402"/>
      <c r="J117" s="244"/>
    </row>
    <row r="118" spans="1:10" ht="15" customHeight="1" x14ac:dyDescent="0.3">
      <c r="A118" s="147" t="s">
        <v>240</v>
      </c>
      <c r="B118" s="370"/>
      <c r="C118" s="387"/>
      <c r="D118" s="388"/>
      <c r="E118" s="389"/>
      <c r="F118" s="370"/>
      <c r="G118" s="370"/>
      <c r="H118" s="370"/>
      <c r="I118" s="402"/>
      <c r="J118" s="244"/>
    </row>
    <row r="119" spans="1:10" ht="15" customHeight="1" x14ac:dyDescent="0.3">
      <c r="A119" s="146" t="s">
        <v>252</v>
      </c>
      <c r="B119" s="369" t="s">
        <v>36</v>
      </c>
      <c r="C119" s="384">
        <v>63</v>
      </c>
      <c r="D119" s="385"/>
      <c r="E119" s="386"/>
      <c r="F119" s="369" t="s">
        <v>5</v>
      </c>
      <c r="G119" s="369" t="s">
        <v>4</v>
      </c>
      <c r="H119" s="369" t="s">
        <v>3</v>
      </c>
      <c r="I119" s="402"/>
      <c r="J119" s="244"/>
    </row>
    <row r="120" spans="1:10" ht="15" customHeight="1" x14ac:dyDescent="0.3">
      <c r="A120" s="147" t="s">
        <v>240</v>
      </c>
      <c r="B120" s="370"/>
      <c r="C120" s="387"/>
      <c r="D120" s="388"/>
      <c r="E120" s="389"/>
      <c r="F120" s="370"/>
      <c r="G120" s="370"/>
      <c r="H120" s="370"/>
      <c r="I120" s="402"/>
      <c r="J120" s="244"/>
    </row>
    <row r="121" spans="1:10" ht="15" customHeight="1" x14ac:dyDescent="0.3">
      <c r="A121" s="146" t="s">
        <v>251</v>
      </c>
      <c r="B121" s="369" t="s">
        <v>36</v>
      </c>
      <c r="C121" s="384">
        <v>68.75</v>
      </c>
      <c r="D121" s="385"/>
      <c r="E121" s="386"/>
      <c r="F121" s="369" t="s">
        <v>5</v>
      </c>
      <c r="G121" s="369" t="s">
        <v>4</v>
      </c>
      <c r="H121" s="369" t="s">
        <v>3</v>
      </c>
      <c r="I121" s="402"/>
      <c r="J121" s="244"/>
    </row>
    <row r="122" spans="1:10" ht="15" customHeight="1" x14ac:dyDescent="0.3">
      <c r="A122" s="147" t="s">
        <v>240</v>
      </c>
      <c r="B122" s="370"/>
      <c r="C122" s="387"/>
      <c r="D122" s="388"/>
      <c r="E122" s="389"/>
      <c r="F122" s="370"/>
      <c r="G122" s="370"/>
      <c r="H122" s="370"/>
      <c r="I122" s="402"/>
      <c r="J122" s="244"/>
    </row>
    <row r="123" spans="1:10" ht="15" customHeight="1" x14ac:dyDescent="0.3">
      <c r="A123" s="146" t="s">
        <v>250</v>
      </c>
      <c r="B123" s="369" t="s">
        <v>36</v>
      </c>
      <c r="C123" s="384">
        <v>70.75</v>
      </c>
      <c r="D123" s="385"/>
      <c r="E123" s="386"/>
      <c r="F123" s="369" t="s">
        <v>5</v>
      </c>
      <c r="G123" s="369" t="s">
        <v>4</v>
      </c>
      <c r="H123" s="369" t="s">
        <v>3</v>
      </c>
      <c r="I123" s="402"/>
      <c r="J123" s="244"/>
    </row>
    <row r="124" spans="1:10" ht="15" customHeight="1" x14ac:dyDescent="0.3">
      <c r="A124" s="147" t="s">
        <v>240</v>
      </c>
      <c r="B124" s="370"/>
      <c r="C124" s="387"/>
      <c r="D124" s="388"/>
      <c r="E124" s="389"/>
      <c r="F124" s="370"/>
      <c r="G124" s="370"/>
      <c r="H124" s="370"/>
      <c r="I124" s="402"/>
      <c r="J124" s="244"/>
    </row>
    <row r="125" spans="1:10" ht="15" customHeight="1" x14ac:dyDescent="0.3">
      <c r="A125" s="146" t="s">
        <v>600</v>
      </c>
      <c r="B125" s="369" t="s">
        <v>36</v>
      </c>
      <c r="C125" s="384">
        <v>83.5</v>
      </c>
      <c r="D125" s="385"/>
      <c r="E125" s="386"/>
      <c r="F125" s="369" t="s">
        <v>5</v>
      </c>
      <c r="G125" s="369" t="s">
        <v>4</v>
      </c>
      <c r="H125" s="369" t="s">
        <v>3</v>
      </c>
      <c r="I125" s="402"/>
      <c r="J125" s="244"/>
    </row>
    <row r="126" spans="1:10" ht="15" customHeight="1" x14ac:dyDescent="0.3">
      <c r="A126" s="147" t="s">
        <v>240</v>
      </c>
      <c r="B126" s="370"/>
      <c r="C126" s="387"/>
      <c r="D126" s="388"/>
      <c r="E126" s="389"/>
      <c r="F126" s="370"/>
      <c r="G126" s="370"/>
      <c r="H126" s="370"/>
      <c r="I126" s="402"/>
      <c r="J126" s="244"/>
    </row>
    <row r="127" spans="1:10" ht="15" customHeight="1" x14ac:dyDescent="0.3">
      <c r="A127" s="146" t="s">
        <v>249</v>
      </c>
      <c r="B127" s="369" t="s">
        <v>36</v>
      </c>
      <c r="C127" s="384">
        <v>96.25</v>
      </c>
      <c r="D127" s="385"/>
      <c r="E127" s="386"/>
      <c r="F127" s="369" t="s">
        <v>5</v>
      </c>
      <c r="G127" s="369" t="s">
        <v>4</v>
      </c>
      <c r="H127" s="369" t="s">
        <v>3</v>
      </c>
      <c r="I127" s="402"/>
      <c r="J127" s="244"/>
    </row>
    <row r="128" spans="1:10" ht="15" customHeight="1" x14ac:dyDescent="0.3">
      <c r="A128" s="147" t="s">
        <v>240</v>
      </c>
      <c r="B128" s="370"/>
      <c r="C128" s="387"/>
      <c r="D128" s="388"/>
      <c r="E128" s="389"/>
      <c r="F128" s="370"/>
      <c r="G128" s="370"/>
      <c r="H128" s="370"/>
      <c r="I128" s="402"/>
      <c r="J128" s="244"/>
    </row>
    <row r="129" spans="1:10" ht="15" customHeight="1" x14ac:dyDescent="0.3">
      <c r="A129" s="146" t="s">
        <v>601</v>
      </c>
      <c r="B129" s="369" t="s">
        <v>36</v>
      </c>
      <c r="C129" s="384">
        <v>104.5</v>
      </c>
      <c r="D129" s="385"/>
      <c r="E129" s="386"/>
      <c r="F129" s="369" t="s">
        <v>5</v>
      </c>
      <c r="G129" s="369" t="s">
        <v>4</v>
      </c>
      <c r="H129" s="369" t="s">
        <v>3</v>
      </c>
      <c r="I129" s="402"/>
      <c r="J129" s="244"/>
    </row>
    <row r="130" spans="1:10" ht="15" customHeight="1" x14ac:dyDescent="0.3">
      <c r="A130" s="147" t="s">
        <v>240</v>
      </c>
      <c r="B130" s="370"/>
      <c r="C130" s="387"/>
      <c r="D130" s="388"/>
      <c r="E130" s="389"/>
      <c r="F130" s="370"/>
      <c r="G130" s="370"/>
      <c r="H130" s="370"/>
      <c r="I130" s="402"/>
      <c r="J130" s="244"/>
    </row>
    <row r="131" spans="1:10" ht="15" customHeight="1" x14ac:dyDescent="0.3">
      <c r="A131" s="146" t="s">
        <v>248</v>
      </c>
      <c r="B131" s="369" t="s">
        <v>36</v>
      </c>
      <c r="C131" s="384">
        <v>112.75</v>
      </c>
      <c r="D131" s="385"/>
      <c r="E131" s="386"/>
      <c r="F131" s="369" t="s">
        <v>5</v>
      </c>
      <c r="G131" s="369" t="s">
        <v>4</v>
      </c>
      <c r="H131" s="369" t="s">
        <v>3</v>
      </c>
      <c r="I131" s="402"/>
      <c r="J131" s="244"/>
    </row>
    <row r="132" spans="1:10" ht="15" customHeight="1" x14ac:dyDescent="0.3">
      <c r="A132" s="147" t="s">
        <v>240</v>
      </c>
      <c r="B132" s="370"/>
      <c r="C132" s="387"/>
      <c r="D132" s="388"/>
      <c r="E132" s="389"/>
      <c r="F132" s="370"/>
      <c r="G132" s="370"/>
      <c r="H132" s="370"/>
      <c r="I132" s="402"/>
      <c r="J132" s="244"/>
    </row>
    <row r="133" spans="1:10" ht="15" customHeight="1" x14ac:dyDescent="0.3">
      <c r="A133" s="146" t="s">
        <v>247</v>
      </c>
      <c r="B133" s="369" t="s">
        <v>36</v>
      </c>
      <c r="C133" s="384">
        <v>164.75</v>
      </c>
      <c r="D133" s="385"/>
      <c r="E133" s="386"/>
      <c r="F133" s="369" t="s">
        <v>5</v>
      </c>
      <c r="G133" s="369" t="s">
        <v>4</v>
      </c>
      <c r="H133" s="369" t="s">
        <v>3</v>
      </c>
      <c r="I133" s="402"/>
      <c r="J133" s="244"/>
    </row>
    <row r="134" spans="1:10" ht="15" customHeight="1" x14ac:dyDescent="0.3">
      <c r="A134" s="147" t="s">
        <v>240</v>
      </c>
      <c r="B134" s="370"/>
      <c r="C134" s="387"/>
      <c r="D134" s="388"/>
      <c r="E134" s="389"/>
      <c r="F134" s="370"/>
      <c r="G134" s="370"/>
      <c r="H134" s="370"/>
      <c r="I134" s="402"/>
      <c r="J134" s="244"/>
    </row>
    <row r="135" spans="1:10" ht="15" customHeight="1" x14ac:dyDescent="0.3">
      <c r="A135" s="146" t="s">
        <v>246</v>
      </c>
      <c r="B135" s="369" t="s">
        <v>36</v>
      </c>
      <c r="C135" s="384">
        <v>187.75</v>
      </c>
      <c r="D135" s="385"/>
      <c r="E135" s="386"/>
      <c r="F135" s="369" t="s">
        <v>5</v>
      </c>
      <c r="G135" s="369" t="s">
        <v>4</v>
      </c>
      <c r="H135" s="369" t="s">
        <v>3</v>
      </c>
      <c r="I135" s="402"/>
      <c r="J135" s="244"/>
    </row>
    <row r="136" spans="1:10" ht="15" customHeight="1" x14ac:dyDescent="0.3">
      <c r="A136" s="147" t="s">
        <v>240</v>
      </c>
      <c r="B136" s="370"/>
      <c r="C136" s="387"/>
      <c r="D136" s="388"/>
      <c r="E136" s="389"/>
      <c r="F136" s="370"/>
      <c r="G136" s="370"/>
      <c r="H136" s="370"/>
      <c r="I136" s="402"/>
      <c r="J136" s="244"/>
    </row>
    <row r="137" spans="1:10" ht="15.6" customHeight="1" x14ac:dyDescent="0.3">
      <c r="A137" s="430" t="s">
        <v>281</v>
      </c>
      <c r="B137" s="431"/>
      <c r="C137" s="431"/>
      <c r="D137" s="431"/>
      <c r="E137" s="431"/>
      <c r="F137" s="431"/>
      <c r="G137" s="431"/>
      <c r="H137" s="432"/>
      <c r="I137" s="402"/>
      <c r="J137" s="244"/>
    </row>
    <row r="138" spans="1:10" ht="78" customHeight="1" x14ac:dyDescent="0.3">
      <c r="A138" s="433" t="s">
        <v>598</v>
      </c>
      <c r="B138" s="434"/>
      <c r="C138" s="434"/>
      <c r="D138" s="434"/>
      <c r="E138" s="434"/>
      <c r="F138" s="434"/>
      <c r="G138" s="434"/>
      <c r="H138" s="435"/>
      <c r="I138" s="402"/>
      <c r="J138" s="244"/>
    </row>
    <row r="139" spans="1:10" ht="16.2" customHeight="1" x14ac:dyDescent="0.3">
      <c r="A139" s="382" t="s">
        <v>81</v>
      </c>
      <c r="B139" s="382" t="s">
        <v>80</v>
      </c>
      <c r="C139" s="141" t="s">
        <v>79</v>
      </c>
      <c r="D139" s="141" t="s">
        <v>78</v>
      </c>
      <c r="E139" s="141" t="s">
        <v>77</v>
      </c>
      <c r="F139" s="141" t="s">
        <v>76</v>
      </c>
      <c r="G139" s="141" t="s">
        <v>76</v>
      </c>
      <c r="H139" s="382" t="s">
        <v>75</v>
      </c>
      <c r="I139" s="402"/>
      <c r="J139" s="244"/>
    </row>
    <row r="140" spans="1:10" ht="15" customHeight="1" x14ac:dyDescent="0.3">
      <c r="A140" s="383"/>
      <c r="B140" s="383"/>
      <c r="C140" s="142" t="s">
        <v>74</v>
      </c>
      <c r="D140" s="142" t="s">
        <v>74</v>
      </c>
      <c r="E140" s="142" t="s">
        <v>74</v>
      </c>
      <c r="F140" s="142" t="s">
        <v>73</v>
      </c>
      <c r="G140" s="142" t="s">
        <v>72</v>
      </c>
      <c r="H140" s="383"/>
      <c r="I140" s="402"/>
      <c r="J140" s="244"/>
    </row>
    <row r="141" spans="1:10" ht="15" customHeight="1" x14ac:dyDescent="0.3">
      <c r="A141" s="146" t="s">
        <v>245</v>
      </c>
      <c r="B141" s="369" t="s">
        <v>36</v>
      </c>
      <c r="C141" s="384">
        <v>210.5</v>
      </c>
      <c r="D141" s="385"/>
      <c r="E141" s="386"/>
      <c r="F141" s="369" t="s">
        <v>5</v>
      </c>
      <c r="G141" s="369" t="s">
        <v>4</v>
      </c>
      <c r="H141" s="369" t="s">
        <v>3</v>
      </c>
      <c r="I141" s="402"/>
      <c r="J141" s="244"/>
    </row>
    <row r="142" spans="1:10" ht="15" customHeight="1" x14ac:dyDescent="0.3">
      <c r="A142" s="147" t="s">
        <v>240</v>
      </c>
      <c r="B142" s="370"/>
      <c r="C142" s="387"/>
      <c r="D142" s="388"/>
      <c r="E142" s="389"/>
      <c r="F142" s="370"/>
      <c r="G142" s="370"/>
      <c r="H142" s="370"/>
      <c r="I142" s="402"/>
      <c r="J142" s="244"/>
    </row>
    <row r="143" spans="1:10" ht="15" customHeight="1" x14ac:dyDescent="0.3">
      <c r="A143" s="146" t="s">
        <v>244</v>
      </c>
      <c r="B143" s="369" t="s">
        <v>36</v>
      </c>
      <c r="C143" s="384">
        <v>265.5</v>
      </c>
      <c r="D143" s="385"/>
      <c r="E143" s="386"/>
      <c r="F143" s="369" t="s">
        <v>5</v>
      </c>
      <c r="G143" s="369" t="s">
        <v>4</v>
      </c>
      <c r="H143" s="369" t="s">
        <v>3</v>
      </c>
      <c r="I143" s="402"/>
      <c r="J143" s="244"/>
    </row>
    <row r="144" spans="1:10" ht="15" customHeight="1" x14ac:dyDescent="0.3">
      <c r="A144" s="147" t="s">
        <v>240</v>
      </c>
      <c r="B144" s="370"/>
      <c r="C144" s="387"/>
      <c r="D144" s="388"/>
      <c r="E144" s="389"/>
      <c r="F144" s="370"/>
      <c r="G144" s="370"/>
      <c r="H144" s="370"/>
      <c r="I144" s="402"/>
      <c r="J144" s="244"/>
    </row>
    <row r="145" spans="1:10" ht="15" customHeight="1" x14ac:dyDescent="0.3">
      <c r="A145" s="146" t="s">
        <v>243</v>
      </c>
      <c r="B145" s="369" t="s">
        <v>36</v>
      </c>
      <c r="C145" s="384">
        <v>289</v>
      </c>
      <c r="D145" s="385"/>
      <c r="E145" s="386"/>
      <c r="F145" s="369" t="s">
        <v>5</v>
      </c>
      <c r="G145" s="369" t="s">
        <v>4</v>
      </c>
      <c r="H145" s="369" t="s">
        <v>3</v>
      </c>
      <c r="I145" s="402"/>
      <c r="J145" s="244"/>
    </row>
    <row r="146" spans="1:10" ht="15" customHeight="1" x14ac:dyDescent="0.3">
      <c r="A146" s="147" t="s">
        <v>240</v>
      </c>
      <c r="B146" s="370"/>
      <c r="C146" s="387"/>
      <c r="D146" s="388"/>
      <c r="E146" s="389"/>
      <c r="F146" s="370"/>
      <c r="G146" s="370"/>
      <c r="H146" s="370"/>
      <c r="I146" s="402"/>
      <c r="J146" s="244"/>
    </row>
    <row r="147" spans="1:10" ht="15" customHeight="1" x14ac:dyDescent="0.3">
      <c r="A147" s="146" t="s">
        <v>242</v>
      </c>
      <c r="B147" s="369" t="s">
        <v>36</v>
      </c>
      <c r="C147" s="384">
        <v>314</v>
      </c>
      <c r="D147" s="385"/>
      <c r="E147" s="386"/>
      <c r="F147" s="369" t="s">
        <v>5</v>
      </c>
      <c r="G147" s="369" t="s">
        <v>4</v>
      </c>
      <c r="H147" s="369" t="s">
        <v>3</v>
      </c>
      <c r="I147" s="402"/>
      <c r="J147" s="244"/>
    </row>
    <row r="148" spans="1:10" ht="15" customHeight="1" x14ac:dyDescent="0.3">
      <c r="A148" s="147" t="s">
        <v>240</v>
      </c>
      <c r="B148" s="370"/>
      <c r="C148" s="387"/>
      <c r="D148" s="388"/>
      <c r="E148" s="389"/>
      <c r="F148" s="370"/>
      <c r="G148" s="370"/>
      <c r="H148" s="370"/>
      <c r="I148" s="402"/>
      <c r="J148" s="244"/>
    </row>
    <row r="149" spans="1:10" ht="15" customHeight="1" x14ac:dyDescent="0.3">
      <c r="A149" s="146" t="s">
        <v>241</v>
      </c>
      <c r="B149" s="369" t="s">
        <v>36</v>
      </c>
      <c r="C149" s="384">
        <v>341</v>
      </c>
      <c r="D149" s="385"/>
      <c r="E149" s="386"/>
      <c r="F149" s="369" t="s">
        <v>5</v>
      </c>
      <c r="G149" s="369" t="s">
        <v>4</v>
      </c>
      <c r="H149" s="369" t="s">
        <v>3</v>
      </c>
      <c r="I149" s="402"/>
      <c r="J149" s="244"/>
    </row>
    <row r="150" spans="1:10" ht="15" customHeight="1" x14ac:dyDescent="0.3">
      <c r="A150" s="147" t="s">
        <v>240</v>
      </c>
      <c r="B150" s="370"/>
      <c r="C150" s="387"/>
      <c r="D150" s="388"/>
      <c r="E150" s="389"/>
      <c r="F150" s="370"/>
      <c r="G150" s="370"/>
      <c r="H150" s="370"/>
      <c r="I150" s="402"/>
      <c r="J150" s="244"/>
    </row>
    <row r="151" spans="1:10" ht="15" customHeight="1" x14ac:dyDescent="0.3">
      <c r="A151" s="143" t="s">
        <v>355</v>
      </c>
      <c r="B151" s="153" t="s">
        <v>36</v>
      </c>
      <c r="C151" s="390">
        <v>48.75</v>
      </c>
      <c r="D151" s="391"/>
      <c r="E151" s="392"/>
      <c r="F151" s="153" t="s">
        <v>5</v>
      </c>
      <c r="G151" s="153" t="s">
        <v>4</v>
      </c>
      <c r="H151" s="153" t="s">
        <v>3</v>
      </c>
      <c r="I151" s="402"/>
      <c r="J151" s="244"/>
    </row>
    <row r="152" spans="1:10" ht="15" customHeight="1" x14ac:dyDescent="0.3">
      <c r="A152" s="143" t="s">
        <v>356</v>
      </c>
      <c r="B152" s="153" t="s">
        <v>36</v>
      </c>
      <c r="C152" s="390">
        <v>50.5</v>
      </c>
      <c r="D152" s="391"/>
      <c r="E152" s="392"/>
      <c r="F152" s="153" t="s">
        <v>5</v>
      </c>
      <c r="G152" s="153" t="s">
        <v>4</v>
      </c>
      <c r="H152" s="153" t="s">
        <v>3</v>
      </c>
      <c r="I152" s="402"/>
      <c r="J152" s="244"/>
    </row>
    <row r="153" spans="1:10" ht="15" customHeight="1" x14ac:dyDescent="0.3">
      <c r="A153" s="143" t="s">
        <v>357</v>
      </c>
      <c r="B153" s="153" t="s">
        <v>36</v>
      </c>
      <c r="C153" s="390">
        <v>67.5</v>
      </c>
      <c r="D153" s="391"/>
      <c r="E153" s="392"/>
      <c r="F153" s="153" t="s">
        <v>5</v>
      </c>
      <c r="G153" s="153" t="s">
        <v>4</v>
      </c>
      <c r="H153" s="153" t="s">
        <v>3</v>
      </c>
      <c r="I153" s="402"/>
      <c r="J153" s="244"/>
    </row>
    <row r="154" spans="1:10" ht="15" customHeight="1" x14ac:dyDescent="0.3">
      <c r="A154" s="143" t="s">
        <v>402</v>
      </c>
      <c r="B154" s="153" t="s">
        <v>36</v>
      </c>
      <c r="C154" s="390">
        <v>77</v>
      </c>
      <c r="D154" s="391"/>
      <c r="E154" s="392"/>
      <c r="F154" s="153" t="s">
        <v>5</v>
      </c>
      <c r="G154" s="153" t="s">
        <v>4</v>
      </c>
      <c r="H154" s="153" t="s">
        <v>3</v>
      </c>
      <c r="I154" s="402"/>
      <c r="J154" s="244"/>
    </row>
    <row r="155" spans="1:10" ht="15" customHeight="1" x14ac:dyDescent="0.3">
      <c r="A155" s="143" t="s">
        <v>358</v>
      </c>
      <c r="B155" s="153" t="s">
        <v>36</v>
      </c>
      <c r="C155" s="390">
        <v>83</v>
      </c>
      <c r="D155" s="391"/>
      <c r="E155" s="392"/>
      <c r="F155" s="153" t="s">
        <v>5</v>
      </c>
      <c r="G155" s="153" t="s">
        <v>4</v>
      </c>
      <c r="H155" s="153" t="s">
        <v>3</v>
      </c>
      <c r="I155" s="402"/>
      <c r="J155" s="244"/>
    </row>
    <row r="156" spans="1:10" ht="15" customHeight="1" x14ac:dyDescent="0.3">
      <c r="A156" s="143" t="s">
        <v>359</v>
      </c>
      <c r="B156" s="153" t="s">
        <v>36</v>
      </c>
      <c r="C156" s="390">
        <v>68.75</v>
      </c>
      <c r="D156" s="391"/>
      <c r="E156" s="392"/>
      <c r="F156" s="153" t="s">
        <v>5</v>
      </c>
      <c r="G156" s="153" t="s">
        <v>4</v>
      </c>
      <c r="H156" s="153" t="s">
        <v>3</v>
      </c>
      <c r="I156" s="402"/>
      <c r="J156" s="244"/>
    </row>
    <row r="157" spans="1:10" ht="15" customHeight="1" x14ac:dyDescent="0.3">
      <c r="A157" s="143" t="s">
        <v>360</v>
      </c>
      <c r="B157" s="153" t="s">
        <v>36</v>
      </c>
      <c r="C157" s="390">
        <v>88.75</v>
      </c>
      <c r="D157" s="391"/>
      <c r="E157" s="392"/>
      <c r="F157" s="153" t="s">
        <v>5</v>
      </c>
      <c r="G157" s="153" t="s">
        <v>4</v>
      </c>
      <c r="H157" s="153" t="s">
        <v>3</v>
      </c>
      <c r="I157" s="402"/>
      <c r="J157" s="244"/>
    </row>
    <row r="158" spans="1:10" ht="15" customHeight="1" x14ac:dyDescent="0.3">
      <c r="A158" s="143" t="s">
        <v>361</v>
      </c>
      <c r="B158" s="153" t="s">
        <v>36</v>
      </c>
      <c r="C158" s="390">
        <v>79</v>
      </c>
      <c r="D158" s="391"/>
      <c r="E158" s="392"/>
      <c r="F158" s="153" t="s">
        <v>5</v>
      </c>
      <c r="G158" s="153" t="s">
        <v>4</v>
      </c>
      <c r="H158" s="153" t="s">
        <v>3</v>
      </c>
      <c r="I158" s="402"/>
      <c r="J158" s="244"/>
    </row>
    <row r="159" spans="1:10" ht="15" customHeight="1" x14ac:dyDescent="0.3">
      <c r="A159" s="143" t="s">
        <v>364</v>
      </c>
      <c r="B159" s="153" t="s">
        <v>36</v>
      </c>
      <c r="C159" s="390">
        <v>104.75</v>
      </c>
      <c r="D159" s="391"/>
      <c r="E159" s="392"/>
      <c r="F159" s="153" t="s">
        <v>5</v>
      </c>
      <c r="G159" s="153" t="s">
        <v>4</v>
      </c>
      <c r="H159" s="153" t="s">
        <v>3</v>
      </c>
      <c r="I159" s="402"/>
      <c r="J159" s="244"/>
    </row>
    <row r="160" spans="1:10" ht="15" customHeight="1" x14ac:dyDescent="0.3">
      <c r="A160" s="143" t="s">
        <v>362</v>
      </c>
      <c r="B160" s="153" t="s">
        <v>36</v>
      </c>
      <c r="C160" s="390">
        <v>111</v>
      </c>
      <c r="D160" s="391"/>
      <c r="E160" s="392"/>
      <c r="F160" s="153" t="s">
        <v>5</v>
      </c>
      <c r="G160" s="153" t="s">
        <v>4</v>
      </c>
      <c r="H160" s="153" t="s">
        <v>3</v>
      </c>
      <c r="I160" s="402"/>
      <c r="J160" s="244"/>
    </row>
    <row r="161" spans="1:10" ht="15" customHeight="1" x14ac:dyDescent="0.3">
      <c r="A161" s="143" t="s">
        <v>602</v>
      </c>
      <c r="B161" s="153" t="s">
        <v>36</v>
      </c>
      <c r="C161" s="390">
        <v>125.25</v>
      </c>
      <c r="D161" s="391"/>
      <c r="E161" s="392"/>
      <c r="F161" s="153" t="s">
        <v>5</v>
      </c>
      <c r="G161" s="153" t="s">
        <v>4</v>
      </c>
      <c r="H161" s="153" t="s">
        <v>3</v>
      </c>
      <c r="I161" s="402"/>
      <c r="J161" s="244"/>
    </row>
    <row r="162" spans="1:10" ht="15" customHeight="1" x14ac:dyDescent="0.3">
      <c r="A162" s="143" t="s">
        <v>363</v>
      </c>
      <c r="B162" s="153" t="s">
        <v>36</v>
      </c>
      <c r="C162" s="390">
        <v>139.5</v>
      </c>
      <c r="D162" s="391"/>
      <c r="E162" s="392"/>
      <c r="F162" s="153" t="s">
        <v>5</v>
      </c>
      <c r="G162" s="153" t="s">
        <v>4</v>
      </c>
      <c r="H162" s="153" t="s">
        <v>3</v>
      </c>
      <c r="I162" s="402"/>
      <c r="J162" s="244"/>
    </row>
    <row r="163" spans="1:10" ht="15" customHeight="1" x14ac:dyDescent="0.3">
      <c r="A163" s="143" t="s">
        <v>603</v>
      </c>
      <c r="B163" s="153" t="s">
        <v>36</v>
      </c>
      <c r="C163" s="390">
        <v>172</v>
      </c>
      <c r="D163" s="391"/>
      <c r="E163" s="392"/>
      <c r="F163" s="153" t="s">
        <v>5</v>
      </c>
      <c r="G163" s="153" t="s">
        <v>4</v>
      </c>
      <c r="H163" s="153" t="s">
        <v>3</v>
      </c>
      <c r="I163" s="402"/>
      <c r="J163" s="244"/>
    </row>
    <row r="164" spans="1:10" ht="15" customHeight="1" x14ac:dyDescent="0.3">
      <c r="A164" s="143" t="s">
        <v>365</v>
      </c>
      <c r="B164" s="153" t="s">
        <v>36</v>
      </c>
      <c r="C164" s="390">
        <v>204.25</v>
      </c>
      <c r="D164" s="391"/>
      <c r="E164" s="392"/>
      <c r="F164" s="153" t="s">
        <v>5</v>
      </c>
      <c r="G164" s="153" t="s">
        <v>4</v>
      </c>
      <c r="H164" s="153" t="s">
        <v>3</v>
      </c>
      <c r="I164" s="402"/>
      <c r="J164" s="244"/>
    </row>
    <row r="165" spans="1:10" ht="15" customHeight="1" x14ac:dyDescent="0.3">
      <c r="A165" s="143" t="s">
        <v>604</v>
      </c>
      <c r="B165" s="153" t="s">
        <v>36</v>
      </c>
      <c r="C165" s="390">
        <v>223.5</v>
      </c>
      <c r="D165" s="391"/>
      <c r="E165" s="392"/>
      <c r="F165" s="153" t="s">
        <v>5</v>
      </c>
      <c r="G165" s="153" t="s">
        <v>4</v>
      </c>
      <c r="H165" s="153" t="s">
        <v>3</v>
      </c>
      <c r="I165" s="402"/>
      <c r="J165" s="244"/>
    </row>
    <row r="166" spans="1:10" ht="15" customHeight="1" x14ac:dyDescent="0.3">
      <c r="A166" s="143" t="s">
        <v>366</v>
      </c>
      <c r="B166" s="153" t="s">
        <v>36</v>
      </c>
      <c r="C166" s="390">
        <v>242.5</v>
      </c>
      <c r="D166" s="391"/>
      <c r="E166" s="392"/>
      <c r="F166" s="153" t="s">
        <v>5</v>
      </c>
      <c r="G166" s="153" t="s">
        <v>4</v>
      </c>
      <c r="H166" s="153" t="s">
        <v>3</v>
      </c>
      <c r="I166" s="402"/>
      <c r="J166" s="244"/>
    </row>
    <row r="167" spans="1:10" ht="15" customHeight="1" x14ac:dyDescent="0.3">
      <c r="A167" s="143" t="s">
        <v>239</v>
      </c>
      <c r="B167" s="144" t="s">
        <v>36</v>
      </c>
      <c r="C167" s="390">
        <v>5.75</v>
      </c>
      <c r="D167" s="391"/>
      <c r="E167" s="392"/>
      <c r="F167" s="144" t="s">
        <v>5</v>
      </c>
      <c r="G167" s="144" t="s">
        <v>4</v>
      </c>
      <c r="H167" s="144" t="s">
        <v>3</v>
      </c>
      <c r="I167" s="402"/>
      <c r="J167" s="244"/>
    </row>
    <row r="168" spans="1:10" ht="15" customHeight="1" x14ac:dyDescent="0.3">
      <c r="A168" s="143" t="s">
        <v>238</v>
      </c>
      <c r="B168" s="144" t="s">
        <v>36</v>
      </c>
      <c r="C168" s="390">
        <v>8.75</v>
      </c>
      <c r="D168" s="391"/>
      <c r="E168" s="392"/>
      <c r="F168" s="144" t="s">
        <v>5</v>
      </c>
      <c r="G168" s="144" t="s">
        <v>4</v>
      </c>
      <c r="H168" s="144" t="s">
        <v>3</v>
      </c>
      <c r="I168" s="402"/>
      <c r="J168" s="244"/>
    </row>
    <row r="169" spans="1:10" ht="15" customHeight="1" x14ac:dyDescent="0.3">
      <c r="A169" s="143" t="s">
        <v>237</v>
      </c>
      <c r="B169" s="144" t="s">
        <v>36</v>
      </c>
      <c r="C169" s="390">
        <v>14</v>
      </c>
      <c r="D169" s="391"/>
      <c r="E169" s="392"/>
      <c r="F169" s="144" t="s">
        <v>5</v>
      </c>
      <c r="G169" s="144" t="s">
        <v>4</v>
      </c>
      <c r="H169" s="144" t="s">
        <v>3</v>
      </c>
      <c r="I169" s="402"/>
      <c r="J169" s="244"/>
    </row>
    <row r="170" spans="1:10" ht="15" customHeight="1" x14ac:dyDescent="0.3">
      <c r="A170" s="143" t="s">
        <v>236</v>
      </c>
      <c r="B170" s="144" t="s">
        <v>36</v>
      </c>
      <c r="C170" s="390">
        <v>17.75</v>
      </c>
      <c r="D170" s="391"/>
      <c r="E170" s="392"/>
      <c r="F170" s="144" t="s">
        <v>5</v>
      </c>
      <c r="G170" s="144" t="s">
        <v>4</v>
      </c>
      <c r="H170" s="144" t="s">
        <v>3</v>
      </c>
      <c r="I170" s="402"/>
      <c r="J170" s="244"/>
    </row>
    <row r="171" spans="1:10" ht="15" customHeight="1" x14ac:dyDescent="0.3">
      <c r="A171" s="143" t="s">
        <v>235</v>
      </c>
      <c r="B171" s="144" t="s">
        <v>36</v>
      </c>
      <c r="C171" s="390">
        <v>23.25</v>
      </c>
      <c r="D171" s="391"/>
      <c r="E171" s="392"/>
      <c r="F171" s="144" t="s">
        <v>5</v>
      </c>
      <c r="G171" s="144" t="s">
        <v>4</v>
      </c>
      <c r="H171" s="144" t="s">
        <v>3</v>
      </c>
      <c r="I171" s="402"/>
      <c r="J171" s="244"/>
    </row>
    <row r="172" spans="1:10" ht="15" customHeight="1" x14ac:dyDescent="0.3">
      <c r="A172" s="143" t="s">
        <v>234</v>
      </c>
      <c r="B172" s="144" t="s">
        <v>36</v>
      </c>
      <c r="C172" s="390">
        <v>27.25</v>
      </c>
      <c r="D172" s="391"/>
      <c r="E172" s="392"/>
      <c r="F172" s="144" t="s">
        <v>5</v>
      </c>
      <c r="G172" s="144" t="s">
        <v>4</v>
      </c>
      <c r="H172" s="144" t="s">
        <v>3</v>
      </c>
      <c r="I172" s="402"/>
      <c r="J172" s="244"/>
    </row>
    <row r="173" spans="1:10" ht="15" customHeight="1" x14ac:dyDescent="0.3">
      <c r="A173" s="143" t="s">
        <v>233</v>
      </c>
      <c r="B173" s="144" t="s">
        <v>36</v>
      </c>
      <c r="C173" s="390">
        <v>40.5</v>
      </c>
      <c r="D173" s="391"/>
      <c r="E173" s="392"/>
      <c r="F173" s="144" t="s">
        <v>5</v>
      </c>
      <c r="G173" s="144" t="s">
        <v>4</v>
      </c>
      <c r="H173" s="144" t="s">
        <v>3</v>
      </c>
      <c r="I173" s="402"/>
      <c r="J173" s="244"/>
    </row>
    <row r="174" spans="1:10" ht="15" customHeight="1" x14ac:dyDescent="0.3">
      <c r="A174" s="143" t="s">
        <v>232</v>
      </c>
      <c r="B174" s="144" t="s">
        <v>36</v>
      </c>
      <c r="C174" s="390">
        <v>63</v>
      </c>
      <c r="D174" s="391"/>
      <c r="E174" s="392"/>
      <c r="F174" s="144" t="s">
        <v>5</v>
      </c>
      <c r="G174" s="144" t="s">
        <v>4</v>
      </c>
      <c r="H174" s="144" t="s">
        <v>3</v>
      </c>
      <c r="I174" s="402"/>
      <c r="J174" s="244"/>
    </row>
    <row r="175" spans="1:10" ht="15" customHeight="1" x14ac:dyDescent="0.3">
      <c r="A175" s="143" t="s">
        <v>231</v>
      </c>
      <c r="B175" s="144" t="s">
        <v>36</v>
      </c>
      <c r="C175" s="390">
        <v>84</v>
      </c>
      <c r="D175" s="391"/>
      <c r="E175" s="392"/>
      <c r="F175" s="144" t="s">
        <v>5</v>
      </c>
      <c r="G175" s="144" t="s">
        <v>4</v>
      </c>
      <c r="H175" s="144" t="s">
        <v>3</v>
      </c>
      <c r="I175" s="402"/>
      <c r="J175" s="244"/>
    </row>
    <row r="176" spans="1:10" ht="15" customHeight="1" x14ac:dyDescent="0.3">
      <c r="A176" s="143" t="s">
        <v>605</v>
      </c>
      <c r="B176" s="144" t="s">
        <v>36</v>
      </c>
      <c r="C176" s="390">
        <v>138.5</v>
      </c>
      <c r="D176" s="391"/>
      <c r="E176" s="392"/>
      <c r="F176" s="144" t="s">
        <v>5</v>
      </c>
      <c r="G176" s="144" t="s">
        <v>4</v>
      </c>
      <c r="H176" s="144" t="s">
        <v>3</v>
      </c>
      <c r="I176" s="402"/>
      <c r="J176" s="244"/>
    </row>
    <row r="177" spans="1:10" ht="15" customHeight="1" x14ac:dyDescent="0.3">
      <c r="A177" s="143" t="s">
        <v>367</v>
      </c>
      <c r="B177" s="144" t="s">
        <v>36</v>
      </c>
      <c r="C177" s="390">
        <v>153.5</v>
      </c>
      <c r="D177" s="391"/>
      <c r="E177" s="392"/>
      <c r="F177" s="144" t="s">
        <v>5</v>
      </c>
      <c r="G177" s="144" t="s">
        <v>4</v>
      </c>
      <c r="H177" s="144" t="s">
        <v>3</v>
      </c>
      <c r="I177" s="402"/>
      <c r="J177" s="244"/>
    </row>
    <row r="178" spans="1:10" ht="15" customHeight="1" x14ac:dyDescent="0.3">
      <c r="A178" s="143" t="s">
        <v>606</v>
      </c>
      <c r="B178" s="144" t="s">
        <v>36</v>
      </c>
      <c r="C178" s="390">
        <v>205.25</v>
      </c>
      <c r="D178" s="391"/>
      <c r="E178" s="392"/>
      <c r="F178" s="144" t="s">
        <v>5</v>
      </c>
      <c r="G178" s="144" t="s">
        <v>4</v>
      </c>
      <c r="H178" s="144" t="s">
        <v>3</v>
      </c>
      <c r="I178" s="402"/>
      <c r="J178" s="244"/>
    </row>
    <row r="179" spans="1:10" ht="15" customHeight="1" x14ac:dyDescent="0.3">
      <c r="A179" s="143" t="s">
        <v>607</v>
      </c>
      <c r="B179" s="144" t="s">
        <v>36</v>
      </c>
      <c r="C179" s="390">
        <v>257</v>
      </c>
      <c r="D179" s="391"/>
      <c r="E179" s="392"/>
      <c r="F179" s="144" t="s">
        <v>5</v>
      </c>
      <c r="G179" s="144" t="s">
        <v>4</v>
      </c>
      <c r="H179" s="144" t="s">
        <v>3</v>
      </c>
      <c r="I179" s="402"/>
      <c r="J179" s="244"/>
    </row>
    <row r="180" spans="1:10" ht="15.6" customHeight="1" x14ac:dyDescent="0.3">
      <c r="A180" s="430" t="s">
        <v>281</v>
      </c>
      <c r="B180" s="431"/>
      <c r="C180" s="431"/>
      <c r="D180" s="431"/>
      <c r="E180" s="431"/>
      <c r="F180" s="431"/>
      <c r="G180" s="431"/>
      <c r="H180" s="432"/>
      <c r="I180" s="402"/>
      <c r="J180" s="244"/>
    </row>
    <row r="181" spans="1:10" ht="78" customHeight="1" x14ac:dyDescent="0.3">
      <c r="A181" s="433" t="s">
        <v>598</v>
      </c>
      <c r="B181" s="434"/>
      <c r="C181" s="434"/>
      <c r="D181" s="434"/>
      <c r="E181" s="434"/>
      <c r="F181" s="434"/>
      <c r="G181" s="434"/>
      <c r="H181" s="435"/>
      <c r="I181" s="402"/>
      <c r="J181" s="244"/>
    </row>
    <row r="182" spans="1:10" ht="16.2" customHeight="1" x14ac:dyDescent="0.3">
      <c r="A182" s="382" t="s">
        <v>81</v>
      </c>
      <c r="B182" s="382" t="s">
        <v>80</v>
      </c>
      <c r="C182" s="141" t="s">
        <v>79</v>
      </c>
      <c r="D182" s="141" t="s">
        <v>78</v>
      </c>
      <c r="E182" s="141" t="s">
        <v>77</v>
      </c>
      <c r="F182" s="141" t="s">
        <v>76</v>
      </c>
      <c r="G182" s="141" t="s">
        <v>76</v>
      </c>
      <c r="H182" s="382" t="s">
        <v>75</v>
      </c>
      <c r="I182" s="402"/>
      <c r="J182" s="244"/>
    </row>
    <row r="183" spans="1:10" ht="15" customHeight="1" x14ac:dyDescent="0.3">
      <c r="A183" s="383"/>
      <c r="B183" s="383"/>
      <c r="C183" s="142" t="s">
        <v>74</v>
      </c>
      <c r="D183" s="142" t="s">
        <v>74</v>
      </c>
      <c r="E183" s="142" t="s">
        <v>74</v>
      </c>
      <c r="F183" s="142" t="s">
        <v>73</v>
      </c>
      <c r="G183" s="142" t="s">
        <v>72</v>
      </c>
      <c r="H183" s="383"/>
      <c r="I183" s="402"/>
      <c r="J183" s="244"/>
    </row>
    <row r="184" spans="1:10" ht="15" customHeight="1" x14ac:dyDescent="0.3">
      <c r="A184" s="155" t="s">
        <v>230</v>
      </c>
      <c r="B184" s="157" t="s">
        <v>6</v>
      </c>
      <c r="C184" s="390">
        <v>216.25</v>
      </c>
      <c r="D184" s="391"/>
      <c r="E184" s="392"/>
      <c r="F184" s="156" t="s">
        <v>5</v>
      </c>
      <c r="G184" s="156" t="s">
        <v>4</v>
      </c>
      <c r="H184" s="156" t="s">
        <v>3</v>
      </c>
      <c r="I184" s="1"/>
      <c r="J184" s="1"/>
    </row>
    <row r="185" spans="1:10" ht="15" customHeight="1" x14ac:dyDescent="0.3">
      <c r="A185" s="155" t="s">
        <v>229</v>
      </c>
      <c r="B185" s="157" t="s">
        <v>6</v>
      </c>
      <c r="C185" s="390">
        <v>304</v>
      </c>
      <c r="D185" s="391"/>
      <c r="E185" s="392"/>
      <c r="F185" s="156" t="s">
        <v>5</v>
      </c>
      <c r="G185" s="156" t="s">
        <v>4</v>
      </c>
      <c r="H185" s="156" t="s">
        <v>3</v>
      </c>
      <c r="I185" s="1"/>
      <c r="J185" s="1"/>
    </row>
    <row r="186" spans="1:10" ht="15" customHeight="1" x14ac:dyDescent="0.3">
      <c r="A186" s="155" t="s">
        <v>228</v>
      </c>
      <c r="B186" s="157" t="s">
        <v>6</v>
      </c>
      <c r="C186" s="390">
        <v>404</v>
      </c>
      <c r="D186" s="391"/>
      <c r="E186" s="392"/>
      <c r="F186" s="156" t="s">
        <v>5</v>
      </c>
      <c r="G186" s="156" t="s">
        <v>4</v>
      </c>
      <c r="H186" s="156" t="s">
        <v>3</v>
      </c>
      <c r="I186" s="402"/>
      <c r="J186" s="244"/>
    </row>
    <row r="187" spans="1:10" ht="15" customHeight="1" x14ac:dyDescent="0.3">
      <c r="A187" s="155" t="s">
        <v>227</v>
      </c>
      <c r="B187" s="157" t="s">
        <v>6</v>
      </c>
      <c r="C187" s="390">
        <v>69</v>
      </c>
      <c r="D187" s="391"/>
      <c r="E187" s="392"/>
      <c r="F187" s="156" t="s">
        <v>5</v>
      </c>
      <c r="G187" s="156" t="s">
        <v>4</v>
      </c>
      <c r="H187" s="156" t="s">
        <v>3</v>
      </c>
      <c r="I187" s="402"/>
      <c r="J187" s="244"/>
    </row>
    <row r="188" spans="1:10" ht="15" customHeight="1" x14ac:dyDescent="0.3">
      <c r="A188" s="155" t="s">
        <v>226</v>
      </c>
      <c r="B188" s="157" t="s">
        <v>6</v>
      </c>
      <c r="C188" s="390">
        <v>96.5</v>
      </c>
      <c r="D188" s="391"/>
      <c r="E188" s="392"/>
      <c r="F188" s="156" t="s">
        <v>5</v>
      </c>
      <c r="G188" s="156" t="s">
        <v>4</v>
      </c>
      <c r="H188" s="156" t="s">
        <v>3</v>
      </c>
      <c r="I188" s="402"/>
      <c r="J188" s="244"/>
    </row>
    <row r="189" spans="1:10" ht="15" customHeight="1" x14ac:dyDescent="0.3">
      <c r="A189" s="155" t="s">
        <v>225</v>
      </c>
      <c r="B189" s="157" t="s">
        <v>6</v>
      </c>
      <c r="C189" s="390">
        <v>220.5</v>
      </c>
      <c r="D189" s="391"/>
      <c r="E189" s="392"/>
      <c r="F189" s="156" t="s">
        <v>5</v>
      </c>
      <c r="G189" s="156" t="s">
        <v>4</v>
      </c>
      <c r="H189" s="156" t="s">
        <v>3</v>
      </c>
      <c r="I189" s="402"/>
      <c r="J189" s="244"/>
    </row>
    <row r="190" spans="1:10" ht="15" customHeight="1" x14ac:dyDescent="0.3">
      <c r="A190" s="161" t="s">
        <v>368</v>
      </c>
      <c r="B190" s="157" t="s">
        <v>36</v>
      </c>
      <c r="C190" s="390">
        <v>8</v>
      </c>
      <c r="D190" s="391"/>
      <c r="E190" s="392"/>
      <c r="F190" s="156" t="s">
        <v>5</v>
      </c>
      <c r="G190" s="156" t="s">
        <v>4</v>
      </c>
      <c r="H190" s="156" t="s">
        <v>3</v>
      </c>
      <c r="I190" s="402"/>
      <c r="J190" s="244"/>
    </row>
    <row r="191" spans="1:10" ht="15" customHeight="1" x14ac:dyDescent="0.3">
      <c r="A191" s="161" t="s">
        <v>369</v>
      </c>
      <c r="B191" s="157" t="s">
        <v>36</v>
      </c>
      <c r="C191" s="390">
        <v>19.25</v>
      </c>
      <c r="D191" s="391"/>
      <c r="E191" s="392"/>
      <c r="F191" s="156" t="s">
        <v>5</v>
      </c>
      <c r="G191" s="156" t="s">
        <v>4</v>
      </c>
      <c r="H191" s="156" t="s">
        <v>3</v>
      </c>
      <c r="I191" s="402"/>
      <c r="J191" s="244"/>
    </row>
    <row r="192" spans="1:10" ht="15" customHeight="1" x14ac:dyDescent="0.3">
      <c r="A192" s="161" t="s">
        <v>370</v>
      </c>
      <c r="B192" s="157" t="s">
        <v>36</v>
      </c>
      <c r="C192" s="390">
        <v>6.5</v>
      </c>
      <c r="D192" s="391"/>
      <c r="E192" s="392"/>
      <c r="F192" s="156" t="s">
        <v>5</v>
      </c>
      <c r="G192" s="156" t="s">
        <v>4</v>
      </c>
      <c r="H192" s="156" t="s">
        <v>3</v>
      </c>
      <c r="I192" s="1"/>
      <c r="J192" s="1"/>
    </row>
    <row r="193" spans="1:10" ht="15" customHeight="1" x14ac:dyDescent="0.3">
      <c r="A193" s="143" t="s">
        <v>401</v>
      </c>
      <c r="B193" s="144" t="s">
        <v>36</v>
      </c>
      <c r="C193" s="390">
        <v>4.25</v>
      </c>
      <c r="D193" s="391"/>
      <c r="E193" s="392"/>
      <c r="F193" s="144" t="s">
        <v>5</v>
      </c>
      <c r="G193" s="144" t="s">
        <v>4</v>
      </c>
      <c r="H193" s="144" t="s">
        <v>3</v>
      </c>
      <c r="I193" s="1"/>
      <c r="J193" s="1"/>
    </row>
    <row r="194" spans="1:10" ht="15" customHeight="1" x14ac:dyDescent="0.3">
      <c r="A194" s="143" t="s">
        <v>400</v>
      </c>
      <c r="B194" s="144" t="s">
        <v>36</v>
      </c>
      <c r="C194" s="390">
        <v>9</v>
      </c>
      <c r="D194" s="391"/>
      <c r="E194" s="392"/>
      <c r="F194" s="144" t="s">
        <v>5</v>
      </c>
      <c r="G194" s="144" t="s">
        <v>4</v>
      </c>
      <c r="H194" s="144" t="s">
        <v>3</v>
      </c>
      <c r="I194" s="1"/>
      <c r="J194" s="1"/>
    </row>
    <row r="195" spans="1:10" ht="15" customHeight="1" x14ac:dyDescent="0.3">
      <c r="A195" s="143" t="s">
        <v>399</v>
      </c>
      <c r="B195" s="144" t="s">
        <v>36</v>
      </c>
      <c r="C195" s="390">
        <v>12</v>
      </c>
      <c r="D195" s="391"/>
      <c r="E195" s="392"/>
      <c r="F195" s="144" t="s">
        <v>5</v>
      </c>
      <c r="G195" s="144" t="s">
        <v>4</v>
      </c>
      <c r="H195" s="144" t="s">
        <v>3</v>
      </c>
      <c r="I195" s="402"/>
      <c r="J195" s="244"/>
    </row>
    <row r="196" spans="1:10" ht="15" customHeight="1" x14ac:dyDescent="0.3">
      <c r="A196" s="143" t="s">
        <v>398</v>
      </c>
      <c r="B196" s="144" t="s">
        <v>36</v>
      </c>
      <c r="C196" s="390">
        <v>14</v>
      </c>
      <c r="D196" s="391"/>
      <c r="E196" s="392"/>
      <c r="F196" s="144" t="s">
        <v>5</v>
      </c>
      <c r="G196" s="144" t="s">
        <v>4</v>
      </c>
      <c r="H196" s="144" t="s">
        <v>3</v>
      </c>
      <c r="I196" s="402"/>
      <c r="J196" s="244"/>
    </row>
    <row r="197" spans="1:10" ht="15" customHeight="1" x14ac:dyDescent="0.3">
      <c r="A197" s="143" t="s">
        <v>397</v>
      </c>
      <c r="B197" s="144" t="s">
        <v>36</v>
      </c>
      <c r="C197" s="390">
        <v>11.5</v>
      </c>
      <c r="D197" s="391"/>
      <c r="E197" s="392"/>
      <c r="F197" s="144" t="s">
        <v>5</v>
      </c>
      <c r="G197" s="144" t="s">
        <v>4</v>
      </c>
      <c r="H197" s="144" t="s">
        <v>3</v>
      </c>
      <c r="I197" s="402"/>
      <c r="J197" s="244"/>
    </row>
    <row r="198" spans="1:10" ht="15" customHeight="1" x14ac:dyDescent="0.3">
      <c r="A198" s="143" t="s">
        <v>396</v>
      </c>
      <c r="B198" s="144" t="s">
        <v>36</v>
      </c>
      <c r="C198" s="390">
        <v>19.25</v>
      </c>
      <c r="D198" s="391"/>
      <c r="E198" s="392"/>
      <c r="F198" s="144" t="s">
        <v>5</v>
      </c>
      <c r="G198" s="144" t="s">
        <v>4</v>
      </c>
      <c r="H198" s="144" t="s">
        <v>3</v>
      </c>
      <c r="I198" s="402"/>
      <c r="J198" s="244"/>
    </row>
    <row r="199" spans="1:10" ht="15" customHeight="1" x14ac:dyDescent="0.3">
      <c r="A199" s="143" t="s">
        <v>395</v>
      </c>
      <c r="B199" s="144" t="s">
        <v>36</v>
      </c>
      <c r="C199" s="390">
        <v>20.5</v>
      </c>
      <c r="D199" s="391"/>
      <c r="E199" s="392"/>
      <c r="F199" s="144" t="s">
        <v>5</v>
      </c>
      <c r="G199" s="144" t="s">
        <v>4</v>
      </c>
      <c r="H199" s="144" t="s">
        <v>3</v>
      </c>
      <c r="I199" s="402"/>
      <c r="J199" s="244"/>
    </row>
    <row r="200" spans="1:10" ht="15" customHeight="1" x14ac:dyDescent="0.3">
      <c r="A200" s="143" t="s">
        <v>394</v>
      </c>
      <c r="B200" s="144" t="s">
        <v>36</v>
      </c>
      <c r="C200" s="390">
        <v>23</v>
      </c>
      <c r="D200" s="391"/>
      <c r="E200" s="392"/>
      <c r="F200" s="144" t="s">
        <v>5</v>
      </c>
      <c r="G200" s="144" t="s">
        <v>4</v>
      </c>
      <c r="H200" s="144" t="s">
        <v>3</v>
      </c>
      <c r="I200" s="402"/>
      <c r="J200" s="244"/>
    </row>
    <row r="201" spans="1:10" ht="15" customHeight="1" x14ac:dyDescent="0.3">
      <c r="A201" s="143" t="s">
        <v>393</v>
      </c>
      <c r="B201" s="144" t="s">
        <v>36</v>
      </c>
      <c r="C201" s="390">
        <v>25.25</v>
      </c>
      <c r="D201" s="391"/>
      <c r="E201" s="392"/>
      <c r="F201" s="144" t="s">
        <v>5</v>
      </c>
      <c r="G201" s="144" t="s">
        <v>4</v>
      </c>
      <c r="H201" s="144" t="s">
        <v>3</v>
      </c>
      <c r="I201" s="402"/>
      <c r="J201" s="244"/>
    </row>
    <row r="202" spans="1:10" ht="15" customHeight="1" x14ac:dyDescent="0.3">
      <c r="A202" s="143" t="s">
        <v>392</v>
      </c>
      <c r="B202" s="144" t="s">
        <v>36</v>
      </c>
      <c r="C202" s="390">
        <v>28.75</v>
      </c>
      <c r="D202" s="391"/>
      <c r="E202" s="392"/>
      <c r="F202" s="144" t="s">
        <v>5</v>
      </c>
      <c r="G202" s="144" t="s">
        <v>4</v>
      </c>
      <c r="H202" s="144" t="s">
        <v>3</v>
      </c>
      <c r="I202" s="402"/>
      <c r="J202" s="244"/>
    </row>
    <row r="203" spans="1:10" ht="15" customHeight="1" x14ac:dyDescent="0.3">
      <c r="A203" s="143" t="s">
        <v>224</v>
      </c>
      <c r="B203" s="144" t="s">
        <v>6</v>
      </c>
      <c r="C203" s="390">
        <v>38.75</v>
      </c>
      <c r="D203" s="391"/>
      <c r="E203" s="392"/>
      <c r="F203" s="144" t="s">
        <v>5</v>
      </c>
      <c r="G203" s="144" t="s">
        <v>4</v>
      </c>
      <c r="H203" s="144" t="s">
        <v>3</v>
      </c>
      <c r="I203" s="402"/>
      <c r="J203" s="244"/>
    </row>
    <row r="204" spans="1:10" ht="15" customHeight="1" x14ac:dyDescent="0.3">
      <c r="A204" s="143" t="s">
        <v>391</v>
      </c>
      <c r="B204" s="144" t="s">
        <v>36</v>
      </c>
      <c r="C204" s="390">
        <v>4</v>
      </c>
      <c r="D204" s="391"/>
      <c r="E204" s="392"/>
      <c r="F204" s="144" t="s">
        <v>5</v>
      </c>
      <c r="G204" s="144" t="s">
        <v>4</v>
      </c>
      <c r="H204" s="144" t="s">
        <v>3</v>
      </c>
      <c r="I204" s="402"/>
      <c r="J204" s="244"/>
    </row>
    <row r="205" spans="1:10" ht="15" customHeight="1" x14ac:dyDescent="0.3">
      <c r="A205" s="143" t="s">
        <v>223</v>
      </c>
      <c r="B205" s="144" t="s">
        <v>36</v>
      </c>
      <c r="C205" s="390">
        <v>66.25</v>
      </c>
      <c r="D205" s="391"/>
      <c r="E205" s="392"/>
      <c r="F205" s="144" t="s">
        <v>5</v>
      </c>
      <c r="G205" s="144" t="s">
        <v>4</v>
      </c>
      <c r="H205" s="144" t="s">
        <v>3</v>
      </c>
      <c r="I205" s="402"/>
      <c r="J205" s="244"/>
    </row>
    <row r="206" spans="1:10" ht="15" customHeight="1" x14ac:dyDescent="0.3">
      <c r="A206" s="143" t="s">
        <v>390</v>
      </c>
      <c r="B206" s="144" t="s">
        <v>36</v>
      </c>
      <c r="C206" s="390">
        <v>72</v>
      </c>
      <c r="D206" s="391"/>
      <c r="E206" s="392"/>
      <c r="F206" s="144" t="s">
        <v>5</v>
      </c>
      <c r="G206" s="144" t="s">
        <v>4</v>
      </c>
      <c r="H206" s="144" t="s">
        <v>3</v>
      </c>
      <c r="I206" s="402"/>
      <c r="J206" s="244"/>
    </row>
    <row r="207" spans="1:10" ht="15" customHeight="1" x14ac:dyDescent="0.3">
      <c r="A207" s="143" t="s">
        <v>389</v>
      </c>
      <c r="B207" s="144" t="s">
        <v>36</v>
      </c>
      <c r="C207" s="390">
        <v>78</v>
      </c>
      <c r="D207" s="391"/>
      <c r="E207" s="392"/>
      <c r="F207" s="144" t="s">
        <v>5</v>
      </c>
      <c r="G207" s="144" t="s">
        <v>4</v>
      </c>
      <c r="H207" s="144" t="s">
        <v>3</v>
      </c>
      <c r="I207" s="402"/>
      <c r="J207" s="244"/>
    </row>
    <row r="208" spans="1:10" ht="15" customHeight="1" x14ac:dyDescent="0.3">
      <c r="A208" s="143" t="s">
        <v>388</v>
      </c>
      <c r="B208" s="144" t="s">
        <v>36</v>
      </c>
      <c r="C208" s="390">
        <v>84.5</v>
      </c>
      <c r="D208" s="391"/>
      <c r="E208" s="392"/>
      <c r="F208" s="144" t="s">
        <v>5</v>
      </c>
      <c r="G208" s="144" t="s">
        <v>4</v>
      </c>
      <c r="H208" s="144" t="s">
        <v>3</v>
      </c>
      <c r="I208" s="402"/>
      <c r="J208" s="244"/>
    </row>
    <row r="209" spans="1:10" ht="15" customHeight="1" x14ac:dyDescent="0.3">
      <c r="A209" s="143" t="s">
        <v>387</v>
      </c>
      <c r="B209" s="144" t="s">
        <v>36</v>
      </c>
      <c r="C209" s="390">
        <v>102</v>
      </c>
      <c r="D209" s="391"/>
      <c r="E209" s="392"/>
      <c r="F209" s="144" t="s">
        <v>5</v>
      </c>
      <c r="G209" s="144" t="s">
        <v>4</v>
      </c>
      <c r="H209" s="144" t="s">
        <v>3</v>
      </c>
      <c r="I209" s="402"/>
      <c r="J209" s="244"/>
    </row>
    <row r="210" spans="1:10" ht="15" customHeight="1" x14ac:dyDescent="0.3">
      <c r="A210" s="143" t="s">
        <v>386</v>
      </c>
      <c r="B210" s="144" t="s">
        <v>36</v>
      </c>
      <c r="C210" s="390">
        <v>164.75</v>
      </c>
      <c r="D210" s="391"/>
      <c r="E210" s="392"/>
      <c r="F210" s="144" t="s">
        <v>5</v>
      </c>
      <c r="G210" s="144" t="s">
        <v>4</v>
      </c>
      <c r="H210" s="144" t="s">
        <v>3</v>
      </c>
      <c r="I210" s="402"/>
      <c r="J210" s="244"/>
    </row>
    <row r="211" spans="1:10" ht="15" customHeight="1" x14ac:dyDescent="0.3">
      <c r="A211" s="143" t="s">
        <v>385</v>
      </c>
      <c r="B211" s="144" t="s">
        <v>36</v>
      </c>
      <c r="C211" s="390">
        <v>226.25</v>
      </c>
      <c r="D211" s="391"/>
      <c r="E211" s="392"/>
      <c r="F211" s="144" t="s">
        <v>5</v>
      </c>
      <c r="G211" s="144" t="s">
        <v>4</v>
      </c>
      <c r="H211" s="144" t="s">
        <v>3</v>
      </c>
      <c r="I211" s="402"/>
      <c r="J211" s="244"/>
    </row>
    <row r="212" spans="1:10" ht="15" customHeight="1" x14ac:dyDescent="0.3">
      <c r="A212" s="143" t="s">
        <v>608</v>
      </c>
      <c r="B212" s="144" t="s">
        <v>36</v>
      </c>
      <c r="C212" s="390">
        <v>286.75</v>
      </c>
      <c r="D212" s="391"/>
      <c r="E212" s="392"/>
      <c r="F212" s="144" t="s">
        <v>5</v>
      </c>
      <c r="G212" s="144" t="s">
        <v>4</v>
      </c>
      <c r="H212" s="144" t="s">
        <v>3</v>
      </c>
      <c r="I212" s="402"/>
      <c r="J212" s="244"/>
    </row>
    <row r="213" spans="1:10" ht="15" customHeight="1" x14ac:dyDescent="0.3">
      <c r="A213" s="143" t="s">
        <v>384</v>
      </c>
      <c r="B213" s="144" t="s">
        <v>36</v>
      </c>
      <c r="C213" s="390">
        <v>347.5</v>
      </c>
      <c r="D213" s="391"/>
      <c r="E213" s="392"/>
      <c r="F213" s="144" t="s">
        <v>5</v>
      </c>
      <c r="G213" s="144" t="s">
        <v>4</v>
      </c>
      <c r="H213" s="144" t="s">
        <v>3</v>
      </c>
      <c r="I213" s="402"/>
      <c r="J213" s="244"/>
    </row>
    <row r="214" spans="1:10" ht="15" customHeight="1" x14ac:dyDescent="0.3">
      <c r="A214" s="143" t="s">
        <v>609</v>
      </c>
      <c r="B214" s="144" t="s">
        <v>36</v>
      </c>
      <c r="C214" s="390">
        <v>403</v>
      </c>
      <c r="D214" s="391"/>
      <c r="E214" s="392"/>
      <c r="F214" s="144" t="s">
        <v>5</v>
      </c>
      <c r="G214" s="144" t="s">
        <v>4</v>
      </c>
      <c r="H214" s="144" t="s">
        <v>3</v>
      </c>
      <c r="I214" s="402"/>
      <c r="J214" s="244"/>
    </row>
    <row r="215" spans="1:10" ht="15" customHeight="1" x14ac:dyDescent="0.3">
      <c r="A215" s="143" t="s">
        <v>610</v>
      </c>
      <c r="B215" s="144" t="s">
        <v>36</v>
      </c>
      <c r="C215" s="390">
        <v>458.25</v>
      </c>
      <c r="D215" s="391"/>
      <c r="E215" s="392"/>
      <c r="F215" s="144" t="s">
        <v>5</v>
      </c>
      <c r="G215" s="144" t="s">
        <v>4</v>
      </c>
      <c r="H215" s="144" t="s">
        <v>3</v>
      </c>
      <c r="I215" s="402"/>
      <c r="J215" s="244"/>
    </row>
    <row r="216" spans="1:10" ht="15" customHeight="1" x14ac:dyDescent="0.3">
      <c r="A216" s="143" t="s">
        <v>383</v>
      </c>
      <c r="B216" s="144" t="s">
        <v>36</v>
      </c>
      <c r="C216" s="390">
        <v>569</v>
      </c>
      <c r="D216" s="391"/>
      <c r="E216" s="392"/>
      <c r="F216" s="144" t="s">
        <v>5</v>
      </c>
      <c r="G216" s="144" t="s">
        <v>4</v>
      </c>
      <c r="H216" s="144" t="s">
        <v>3</v>
      </c>
      <c r="I216" s="402"/>
      <c r="J216" s="244"/>
    </row>
    <row r="217" spans="1:10" ht="15" customHeight="1" x14ac:dyDescent="0.3">
      <c r="A217" s="143" t="s">
        <v>222</v>
      </c>
      <c r="B217" s="153" t="s">
        <v>36</v>
      </c>
      <c r="C217" s="390">
        <v>37.75</v>
      </c>
      <c r="D217" s="391"/>
      <c r="E217" s="392"/>
      <c r="F217" s="153" t="s">
        <v>5</v>
      </c>
      <c r="G217" s="153" t="s">
        <v>4</v>
      </c>
      <c r="H217" s="153" t="s">
        <v>3</v>
      </c>
      <c r="I217" s="402"/>
      <c r="J217" s="244"/>
    </row>
    <row r="218" spans="1:10" ht="15.6" customHeight="1" x14ac:dyDescent="0.3">
      <c r="A218" s="430" t="s">
        <v>281</v>
      </c>
      <c r="B218" s="431"/>
      <c r="C218" s="431"/>
      <c r="D218" s="431"/>
      <c r="E218" s="431"/>
      <c r="F218" s="431"/>
      <c r="G218" s="431"/>
      <c r="H218" s="432"/>
      <c r="I218" s="402"/>
      <c r="J218" s="244"/>
    </row>
    <row r="219" spans="1:10" ht="78" customHeight="1" x14ac:dyDescent="0.3">
      <c r="A219" s="433" t="s">
        <v>598</v>
      </c>
      <c r="B219" s="434"/>
      <c r="C219" s="434"/>
      <c r="D219" s="434"/>
      <c r="E219" s="434"/>
      <c r="F219" s="434"/>
      <c r="G219" s="434"/>
      <c r="H219" s="435"/>
      <c r="I219" s="402"/>
      <c r="J219" s="244"/>
    </row>
    <row r="220" spans="1:10" ht="16.2" customHeight="1" x14ac:dyDescent="0.3">
      <c r="A220" s="382" t="s">
        <v>81</v>
      </c>
      <c r="B220" s="382" t="s">
        <v>80</v>
      </c>
      <c r="C220" s="141" t="s">
        <v>79</v>
      </c>
      <c r="D220" s="141" t="s">
        <v>78</v>
      </c>
      <c r="E220" s="141" t="s">
        <v>77</v>
      </c>
      <c r="F220" s="141" t="s">
        <v>76</v>
      </c>
      <c r="G220" s="141" t="s">
        <v>76</v>
      </c>
      <c r="H220" s="382" t="s">
        <v>75</v>
      </c>
      <c r="I220" s="402"/>
      <c r="J220" s="244"/>
    </row>
    <row r="221" spans="1:10" ht="15" customHeight="1" x14ac:dyDescent="0.3">
      <c r="A221" s="383"/>
      <c r="B221" s="383"/>
      <c r="C221" s="142" t="s">
        <v>74</v>
      </c>
      <c r="D221" s="142" t="s">
        <v>74</v>
      </c>
      <c r="E221" s="142" t="s">
        <v>74</v>
      </c>
      <c r="F221" s="142" t="s">
        <v>73</v>
      </c>
      <c r="G221" s="142" t="s">
        <v>72</v>
      </c>
      <c r="H221" s="383"/>
      <c r="I221" s="402"/>
      <c r="J221" s="244"/>
    </row>
    <row r="222" spans="1:10" ht="15" customHeight="1" x14ac:dyDescent="0.3">
      <c r="A222" s="143" t="s">
        <v>382</v>
      </c>
      <c r="B222" s="153" t="s">
        <v>36</v>
      </c>
      <c r="C222" s="390">
        <v>40</v>
      </c>
      <c r="D222" s="391"/>
      <c r="E222" s="392"/>
      <c r="F222" s="153" t="s">
        <v>5</v>
      </c>
      <c r="G222" s="153" t="s">
        <v>4</v>
      </c>
      <c r="H222" s="153" t="s">
        <v>3</v>
      </c>
      <c r="I222" s="402"/>
      <c r="J222" s="244"/>
    </row>
    <row r="223" spans="1:10" ht="15" customHeight="1" x14ac:dyDescent="0.3">
      <c r="A223" s="143" t="s">
        <v>381</v>
      </c>
      <c r="B223" s="153" t="s">
        <v>36</v>
      </c>
      <c r="C223" s="390">
        <v>42.5</v>
      </c>
      <c r="D223" s="391"/>
      <c r="E223" s="392"/>
      <c r="F223" s="153" t="s">
        <v>5</v>
      </c>
      <c r="G223" s="153" t="s">
        <v>4</v>
      </c>
      <c r="H223" s="153" t="s">
        <v>3</v>
      </c>
      <c r="I223" s="402"/>
      <c r="J223" s="244"/>
    </row>
    <row r="224" spans="1:10" ht="15" customHeight="1" x14ac:dyDescent="0.3">
      <c r="A224" s="143" t="s">
        <v>611</v>
      </c>
      <c r="B224" s="153" t="s">
        <v>36</v>
      </c>
      <c r="C224" s="390">
        <v>49</v>
      </c>
      <c r="D224" s="391"/>
      <c r="E224" s="392"/>
      <c r="F224" s="153" t="s">
        <v>5</v>
      </c>
      <c r="G224" s="153" t="s">
        <v>4</v>
      </c>
      <c r="H224" s="153" t="s">
        <v>3</v>
      </c>
      <c r="I224" s="402"/>
      <c r="J224" s="244"/>
    </row>
    <row r="225" spans="1:10" ht="15" customHeight="1" x14ac:dyDescent="0.3">
      <c r="A225" s="143" t="s">
        <v>380</v>
      </c>
      <c r="B225" s="153" t="s">
        <v>36</v>
      </c>
      <c r="C225" s="390">
        <v>47.25</v>
      </c>
      <c r="D225" s="391"/>
      <c r="E225" s="392"/>
      <c r="F225" s="153" t="s">
        <v>5</v>
      </c>
      <c r="G225" s="153" t="s">
        <v>4</v>
      </c>
      <c r="H225" s="153" t="s">
        <v>3</v>
      </c>
      <c r="I225" s="402"/>
      <c r="J225" s="244"/>
    </row>
    <row r="226" spans="1:10" ht="15" customHeight="1" x14ac:dyDescent="0.3">
      <c r="A226" s="143" t="s">
        <v>612</v>
      </c>
      <c r="B226" s="153" t="s">
        <v>36</v>
      </c>
      <c r="C226" s="390">
        <v>49</v>
      </c>
      <c r="D226" s="391"/>
      <c r="E226" s="392"/>
      <c r="F226" s="153" t="s">
        <v>5</v>
      </c>
      <c r="G226" s="153" t="s">
        <v>4</v>
      </c>
      <c r="H226" s="153" t="s">
        <v>3</v>
      </c>
      <c r="I226" s="402"/>
      <c r="J226" s="244"/>
    </row>
    <row r="227" spans="1:10" ht="15" customHeight="1" x14ac:dyDescent="0.3">
      <c r="A227" s="143" t="s">
        <v>379</v>
      </c>
      <c r="B227" s="153" t="s">
        <v>36</v>
      </c>
      <c r="C227" s="390">
        <v>71.5</v>
      </c>
      <c r="D227" s="391"/>
      <c r="E227" s="392"/>
      <c r="F227" s="153" t="s">
        <v>5</v>
      </c>
      <c r="G227" s="153" t="s">
        <v>4</v>
      </c>
      <c r="H227" s="153" t="s">
        <v>3</v>
      </c>
      <c r="I227" s="402"/>
      <c r="J227" s="244"/>
    </row>
    <row r="228" spans="1:10" ht="15" customHeight="1" x14ac:dyDescent="0.3">
      <c r="A228" s="143" t="s">
        <v>378</v>
      </c>
      <c r="B228" s="153" t="s">
        <v>36</v>
      </c>
      <c r="C228" s="390">
        <v>95.75</v>
      </c>
      <c r="D228" s="391"/>
      <c r="E228" s="392"/>
      <c r="F228" s="153" t="s">
        <v>5</v>
      </c>
      <c r="G228" s="153" t="s">
        <v>4</v>
      </c>
      <c r="H228" s="153" t="s">
        <v>3</v>
      </c>
      <c r="I228" s="402"/>
      <c r="J228" s="244"/>
    </row>
    <row r="229" spans="1:10" ht="15" customHeight="1" x14ac:dyDescent="0.3">
      <c r="A229" s="143" t="s">
        <v>377</v>
      </c>
      <c r="B229" s="153" t="s">
        <v>36</v>
      </c>
      <c r="C229" s="390">
        <v>118.5</v>
      </c>
      <c r="D229" s="391"/>
      <c r="E229" s="392"/>
      <c r="F229" s="153" t="s">
        <v>5</v>
      </c>
      <c r="G229" s="153" t="s">
        <v>4</v>
      </c>
      <c r="H229" s="153" t="s">
        <v>3</v>
      </c>
      <c r="I229" s="402"/>
      <c r="J229" s="244"/>
    </row>
    <row r="230" spans="1:10" ht="15" customHeight="1" x14ac:dyDescent="0.3">
      <c r="A230" s="143" t="s">
        <v>376</v>
      </c>
      <c r="B230" s="153" t="s">
        <v>36</v>
      </c>
      <c r="C230" s="390">
        <v>140</v>
      </c>
      <c r="D230" s="391"/>
      <c r="E230" s="392"/>
      <c r="F230" s="153" t="s">
        <v>5</v>
      </c>
      <c r="G230" s="153" t="s">
        <v>4</v>
      </c>
      <c r="H230" s="153" t="s">
        <v>3</v>
      </c>
      <c r="I230" s="402"/>
      <c r="J230" s="244"/>
    </row>
    <row r="231" spans="1:10" ht="15" customHeight="1" x14ac:dyDescent="0.3">
      <c r="A231" s="143" t="s">
        <v>375</v>
      </c>
      <c r="B231" s="153" t="s">
        <v>36</v>
      </c>
      <c r="C231" s="390">
        <v>170.5</v>
      </c>
      <c r="D231" s="391"/>
      <c r="E231" s="392"/>
      <c r="F231" s="153" t="s">
        <v>5</v>
      </c>
      <c r="G231" s="153" t="s">
        <v>4</v>
      </c>
      <c r="H231" s="153" t="s">
        <v>3</v>
      </c>
      <c r="I231" s="402"/>
      <c r="J231" s="244"/>
    </row>
    <row r="232" spans="1:10" ht="15" customHeight="1" x14ac:dyDescent="0.3">
      <c r="A232" s="143" t="s">
        <v>374</v>
      </c>
      <c r="B232" s="153" t="s">
        <v>36</v>
      </c>
      <c r="C232" s="390">
        <v>186.75</v>
      </c>
      <c r="D232" s="391"/>
      <c r="E232" s="392"/>
      <c r="F232" s="153" t="s">
        <v>5</v>
      </c>
      <c r="G232" s="153" t="s">
        <v>4</v>
      </c>
      <c r="H232" s="153" t="s">
        <v>3</v>
      </c>
      <c r="I232" s="402"/>
      <c r="J232" s="244"/>
    </row>
    <row r="233" spans="1:10" ht="15" customHeight="1" x14ac:dyDescent="0.3">
      <c r="A233" s="143" t="s">
        <v>373</v>
      </c>
      <c r="B233" s="153" t="s">
        <v>36</v>
      </c>
      <c r="C233" s="390">
        <v>240</v>
      </c>
      <c r="D233" s="391"/>
      <c r="E233" s="392"/>
      <c r="F233" s="153" t="s">
        <v>5</v>
      </c>
      <c r="G233" s="153" t="s">
        <v>4</v>
      </c>
      <c r="H233" s="153" t="s">
        <v>3</v>
      </c>
      <c r="I233" s="402"/>
      <c r="J233" s="244"/>
    </row>
    <row r="234" spans="1:10" ht="15" customHeight="1" x14ac:dyDescent="0.3">
      <c r="A234" s="143" t="s">
        <v>372</v>
      </c>
      <c r="B234" s="153" t="s">
        <v>36</v>
      </c>
      <c r="C234" s="390">
        <v>293.5</v>
      </c>
      <c r="D234" s="391"/>
      <c r="E234" s="392"/>
      <c r="F234" s="153" t="s">
        <v>5</v>
      </c>
      <c r="G234" s="153" t="s">
        <v>4</v>
      </c>
      <c r="H234" s="153" t="s">
        <v>3</v>
      </c>
      <c r="I234" s="402"/>
      <c r="J234" s="244"/>
    </row>
    <row r="235" spans="1:10" ht="15" customHeight="1" x14ac:dyDescent="0.3">
      <c r="A235" s="155" t="s">
        <v>221</v>
      </c>
      <c r="B235" s="156" t="s">
        <v>6</v>
      </c>
      <c r="C235" s="390">
        <v>1461.5</v>
      </c>
      <c r="D235" s="391"/>
      <c r="E235" s="392"/>
      <c r="F235" s="156" t="s">
        <v>5</v>
      </c>
      <c r="G235" s="156" t="s">
        <v>4</v>
      </c>
      <c r="H235" s="156" t="s">
        <v>3</v>
      </c>
      <c r="I235" s="1"/>
      <c r="J235" s="1"/>
    </row>
    <row r="236" spans="1:10" ht="15" customHeight="1" x14ac:dyDescent="0.3">
      <c r="A236" s="143" t="s">
        <v>613</v>
      </c>
      <c r="B236" s="153" t="s">
        <v>6</v>
      </c>
      <c r="C236" s="390">
        <v>187</v>
      </c>
      <c r="D236" s="391"/>
      <c r="E236" s="392"/>
      <c r="F236" s="144" t="s">
        <v>5</v>
      </c>
      <c r="G236" s="144" t="s">
        <v>4</v>
      </c>
      <c r="H236" s="144" t="s">
        <v>3</v>
      </c>
      <c r="I236" s="1"/>
      <c r="J236" s="1"/>
    </row>
    <row r="237" spans="1:10" ht="15" customHeight="1" x14ac:dyDescent="0.3">
      <c r="A237" s="143" t="s">
        <v>614</v>
      </c>
      <c r="B237" s="153" t="s">
        <v>6</v>
      </c>
      <c r="C237" s="390">
        <v>157</v>
      </c>
      <c r="D237" s="391"/>
      <c r="E237" s="392"/>
      <c r="F237" s="144" t="s">
        <v>5</v>
      </c>
      <c r="G237" s="144" t="s">
        <v>4</v>
      </c>
      <c r="H237" s="144" t="s">
        <v>3</v>
      </c>
      <c r="I237" s="402"/>
      <c r="J237" s="244"/>
    </row>
    <row r="238" spans="1:10" ht="15" customHeight="1" x14ac:dyDescent="0.3">
      <c r="A238" s="143" t="s">
        <v>220</v>
      </c>
      <c r="B238" s="144" t="s">
        <v>6</v>
      </c>
      <c r="C238" s="390">
        <v>609</v>
      </c>
      <c r="D238" s="391"/>
      <c r="E238" s="392"/>
      <c r="F238" s="144" t="s">
        <v>5</v>
      </c>
      <c r="G238" s="144" t="s">
        <v>4</v>
      </c>
      <c r="H238" s="144" t="s">
        <v>3</v>
      </c>
      <c r="I238" s="402"/>
      <c r="J238" s="244"/>
    </row>
    <row r="239" spans="1:10" ht="15" customHeight="1" x14ac:dyDescent="0.3">
      <c r="A239" s="143" t="s">
        <v>219</v>
      </c>
      <c r="B239" s="144" t="s">
        <v>6</v>
      </c>
      <c r="C239" s="390">
        <v>743</v>
      </c>
      <c r="D239" s="391"/>
      <c r="E239" s="392"/>
      <c r="F239" s="144" t="s">
        <v>5</v>
      </c>
      <c r="G239" s="144" t="s">
        <v>4</v>
      </c>
      <c r="H239" s="144" t="s">
        <v>3</v>
      </c>
      <c r="I239" s="402"/>
      <c r="J239" s="244"/>
    </row>
    <row r="240" spans="1:10" ht="15" customHeight="1" x14ac:dyDescent="0.3">
      <c r="A240" s="143" t="s">
        <v>218</v>
      </c>
      <c r="B240" s="144" t="s">
        <v>6</v>
      </c>
      <c r="C240" s="390">
        <v>670</v>
      </c>
      <c r="D240" s="391"/>
      <c r="E240" s="392"/>
      <c r="F240" s="144" t="s">
        <v>5</v>
      </c>
      <c r="G240" s="144" t="s">
        <v>4</v>
      </c>
      <c r="H240" s="144" t="s">
        <v>3</v>
      </c>
      <c r="I240" s="402"/>
      <c r="J240" s="244"/>
    </row>
    <row r="241" spans="1:10" ht="15" customHeight="1" x14ac:dyDescent="0.3">
      <c r="A241" s="143" t="s">
        <v>217</v>
      </c>
      <c r="B241" s="144" t="s">
        <v>6</v>
      </c>
      <c r="C241" s="390">
        <v>962</v>
      </c>
      <c r="D241" s="391"/>
      <c r="E241" s="392"/>
      <c r="F241" s="144" t="s">
        <v>5</v>
      </c>
      <c r="G241" s="144" t="s">
        <v>4</v>
      </c>
      <c r="H241" s="144" t="s">
        <v>3</v>
      </c>
      <c r="I241" s="402"/>
      <c r="J241" s="244"/>
    </row>
    <row r="242" spans="1:10" ht="15" customHeight="1" x14ac:dyDescent="0.3">
      <c r="A242" s="143" t="s">
        <v>216</v>
      </c>
      <c r="B242" s="144" t="s">
        <v>6</v>
      </c>
      <c r="C242" s="390">
        <v>1062</v>
      </c>
      <c r="D242" s="391"/>
      <c r="E242" s="392"/>
      <c r="F242" s="144" t="s">
        <v>5</v>
      </c>
      <c r="G242" s="144" t="s">
        <v>4</v>
      </c>
      <c r="H242" s="144" t="s">
        <v>3</v>
      </c>
      <c r="I242" s="402"/>
      <c r="J242" s="244"/>
    </row>
    <row r="243" spans="1:10" ht="15" customHeight="1" x14ac:dyDescent="0.3">
      <c r="A243" s="143" t="s">
        <v>215</v>
      </c>
      <c r="B243" s="144" t="s">
        <v>6</v>
      </c>
      <c r="C243" s="390">
        <v>1163</v>
      </c>
      <c r="D243" s="391"/>
      <c r="E243" s="392"/>
      <c r="F243" s="144" t="s">
        <v>5</v>
      </c>
      <c r="G243" s="144" t="s">
        <v>4</v>
      </c>
      <c r="H243" s="144" t="s">
        <v>3</v>
      </c>
      <c r="I243" s="402"/>
      <c r="J243" s="244"/>
    </row>
    <row r="244" spans="1:10" ht="15" customHeight="1" x14ac:dyDescent="0.3">
      <c r="A244" s="143" t="s">
        <v>214</v>
      </c>
      <c r="B244" s="144" t="s">
        <v>6</v>
      </c>
      <c r="C244" s="390">
        <v>121.75</v>
      </c>
      <c r="D244" s="391"/>
      <c r="E244" s="392"/>
      <c r="F244" s="144" t="s">
        <v>5</v>
      </c>
      <c r="G244" s="144" t="s">
        <v>4</v>
      </c>
      <c r="H244" s="144" t="s">
        <v>3</v>
      </c>
      <c r="I244" s="402"/>
      <c r="J244" s="244"/>
    </row>
    <row r="245" spans="1:10" ht="15" customHeight="1" x14ac:dyDescent="0.3">
      <c r="A245" s="143" t="s">
        <v>213</v>
      </c>
      <c r="B245" s="144" t="s">
        <v>6</v>
      </c>
      <c r="C245" s="390">
        <v>144</v>
      </c>
      <c r="D245" s="391"/>
      <c r="E245" s="392"/>
      <c r="F245" s="144" t="s">
        <v>5</v>
      </c>
      <c r="G245" s="144" t="s">
        <v>4</v>
      </c>
      <c r="H245" s="144" t="s">
        <v>3</v>
      </c>
      <c r="I245" s="402"/>
      <c r="J245" s="244"/>
    </row>
    <row r="246" spans="1:10" ht="15" customHeight="1" x14ac:dyDescent="0.3">
      <c r="A246" s="143" t="s">
        <v>212</v>
      </c>
      <c r="B246" s="144" t="s">
        <v>6</v>
      </c>
      <c r="C246" s="390">
        <v>177.25</v>
      </c>
      <c r="D246" s="391"/>
      <c r="E246" s="392"/>
      <c r="F246" s="144" t="s">
        <v>5</v>
      </c>
      <c r="G246" s="144" t="s">
        <v>4</v>
      </c>
      <c r="H246" s="144" t="s">
        <v>3</v>
      </c>
      <c r="I246" s="402"/>
      <c r="J246" s="244"/>
    </row>
    <row r="247" spans="1:10" ht="15" customHeight="1" x14ac:dyDescent="0.3">
      <c r="A247" s="143" t="s">
        <v>211</v>
      </c>
      <c r="B247" s="144" t="s">
        <v>6</v>
      </c>
      <c r="C247" s="390">
        <v>254.75</v>
      </c>
      <c r="D247" s="391"/>
      <c r="E247" s="392"/>
      <c r="F247" s="144" t="s">
        <v>5</v>
      </c>
      <c r="G247" s="144" t="s">
        <v>4</v>
      </c>
      <c r="H247" s="144" t="s">
        <v>3</v>
      </c>
      <c r="I247" s="402"/>
      <c r="J247" s="244"/>
    </row>
    <row r="248" spans="1:10" ht="15" customHeight="1" x14ac:dyDescent="0.3">
      <c r="A248" s="143" t="s">
        <v>371</v>
      </c>
      <c r="B248" s="144" t="s">
        <v>6</v>
      </c>
      <c r="C248" s="390">
        <v>321.25</v>
      </c>
      <c r="D248" s="391"/>
      <c r="E248" s="392"/>
      <c r="F248" s="144" t="s">
        <v>5</v>
      </c>
      <c r="G248" s="144" t="s">
        <v>4</v>
      </c>
      <c r="H248" s="144" t="s">
        <v>3</v>
      </c>
      <c r="I248" s="402"/>
      <c r="J248" s="244"/>
    </row>
    <row r="249" spans="1:10" ht="15" customHeight="1" x14ac:dyDescent="0.3">
      <c r="A249" s="143" t="s">
        <v>210</v>
      </c>
      <c r="B249" s="144" t="s">
        <v>6</v>
      </c>
      <c r="C249" s="390">
        <v>432</v>
      </c>
      <c r="D249" s="391"/>
      <c r="E249" s="392"/>
      <c r="F249" s="144" t="s">
        <v>5</v>
      </c>
      <c r="G249" s="144" t="s">
        <v>4</v>
      </c>
      <c r="H249" s="144" t="s">
        <v>3</v>
      </c>
      <c r="I249" s="402"/>
      <c r="J249" s="244"/>
    </row>
    <row r="250" spans="1:10" ht="15" customHeight="1" x14ac:dyDescent="0.3">
      <c r="A250" s="143" t="s">
        <v>521</v>
      </c>
      <c r="B250" s="144" t="s">
        <v>6</v>
      </c>
      <c r="C250" s="390">
        <v>653.5</v>
      </c>
      <c r="D250" s="391"/>
      <c r="E250" s="392"/>
      <c r="F250" s="144" t="s">
        <v>5</v>
      </c>
      <c r="G250" s="144" t="s">
        <v>4</v>
      </c>
      <c r="H250" s="144" t="s">
        <v>3</v>
      </c>
      <c r="I250" s="402"/>
      <c r="J250" s="244"/>
    </row>
    <row r="251" spans="1:10" ht="15" customHeight="1" x14ac:dyDescent="0.3">
      <c r="A251" s="143" t="s">
        <v>209</v>
      </c>
      <c r="B251" s="144" t="s">
        <v>6</v>
      </c>
      <c r="C251" s="390">
        <v>697.75</v>
      </c>
      <c r="D251" s="391"/>
      <c r="E251" s="392"/>
      <c r="F251" s="144" t="s">
        <v>5</v>
      </c>
      <c r="G251" s="144" t="s">
        <v>4</v>
      </c>
      <c r="H251" s="144" t="s">
        <v>3</v>
      </c>
      <c r="I251" s="402"/>
      <c r="J251" s="244"/>
    </row>
    <row r="252" spans="1:10" ht="15" customHeight="1" x14ac:dyDescent="0.3">
      <c r="A252" s="143" t="s">
        <v>208</v>
      </c>
      <c r="B252" s="144" t="s">
        <v>6</v>
      </c>
      <c r="C252" s="390">
        <v>1163</v>
      </c>
      <c r="D252" s="391"/>
      <c r="E252" s="392"/>
      <c r="F252" s="144" t="s">
        <v>5</v>
      </c>
      <c r="G252" s="144" t="s">
        <v>4</v>
      </c>
      <c r="H252" s="144" t="s">
        <v>3</v>
      </c>
      <c r="I252" s="402"/>
      <c r="J252" s="244"/>
    </row>
    <row r="253" spans="1:10" ht="15" customHeight="1" x14ac:dyDescent="0.3">
      <c r="A253" s="143" t="s">
        <v>207</v>
      </c>
      <c r="B253" s="144" t="s">
        <v>6</v>
      </c>
      <c r="C253" s="390">
        <v>1661.5</v>
      </c>
      <c r="D253" s="391"/>
      <c r="E253" s="392"/>
      <c r="F253" s="144" t="s">
        <v>5</v>
      </c>
      <c r="G253" s="144" t="s">
        <v>4</v>
      </c>
      <c r="H253" s="144" t="s">
        <v>3</v>
      </c>
      <c r="I253" s="402"/>
      <c r="J253" s="244"/>
    </row>
    <row r="254" spans="1:10" ht="15.6" customHeight="1" x14ac:dyDescent="0.3">
      <c r="A254" s="373" t="s">
        <v>206</v>
      </c>
      <c r="B254" s="374"/>
      <c r="C254" s="374"/>
      <c r="D254" s="374"/>
      <c r="E254" s="374"/>
      <c r="F254" s="374"/>
      <c r="G254" s="374"/>
      <c r="H254" s="375"/>
      <c r="I254" s="402"/>
      <c r="J254" s="244"/>
    </row>
    <row r="255" spans="1:10" ht="16.2" customHeight="1" x14ac:dyDescent="0.3">
      <c r="A255" s="382" t="s">
        <v>81</v>
      </c>
      <c r="B255" s="382" t="s">
        <v>80</v>
      </c>
      <c r="C255" s="141" t="s">
        <v>79</v>
      </c>
      <c r="D255" s="141" t="s">
        <v>78</v>
      </c>
      <c r="E255" s="141" t="s">
        <v>77</v>
      </c>
      <c r="F255" s="141" t="s">
        <v>76</v>
      </c>
      <c r="G255" s="141" t="s">
        <v>76</v>
      </c>
      <c r="H255" s="382" t="s">
        <v>75</v>
      </c>
      <c r="I255" s="402"/>
      <c r="J255" s="244"/>
    </row>
    <row r="256" spans="1:10" ht="15" customHeight="1" x14ac:dyDescent="0.3">
      <c r="A256" s="383"/>
      <c r="B256" s="383"/>
      <c r="C256" s="142" t="s">
        <v>74</v>
      </c>
      <c r="D256" s="142" t="s">
        <v>74</v>
      </c>
      <c r="E256" s="142" t="s">
        <v>74</v>
      </c>
      <c r="F256" s="142" t="s">
        <v>73</v>
      </c>
      <c r="G256" s="142" t="s">
        <v>72</v>
      </c>
      <c r="H256" s="383"/>
      <c r="I256" s="402"/>
      <c r="J256" s="244"/>
    </row>
    <row r="257" spans="1:10" ht="15" customHeight="1" x14ac:dyDescent="0.3">
      <c r="A257" s="143" t="s">
        <v>205</v>
      </c>
      <c r="B257" s="144" t="s">
        <v>150</v>
      </c>
      <c r="C257" s="390">
        <v>100</v>
      </c>
      <c r="D257" s="391"/>
      <c r="E257" s="392"/>
      <c r="F257" s="143" t="s">
        <v>5</v>
      </c>
      <c r="G257" s="154" t="s">
        <v>4</v>
      </c>
      <c r="H257" s="144" t="s">
        <v>3</v>
      </c>
      <c r="I257" s="140"/>
      <c r="J257" s="140"/>
    </row>
    <row r="258" spans="1:10" ht="15" customHeight="1" x14ac:dyDescent="0.3">
      <c r="A258" s="143" t="s">
        <v>204</v>
      </c>
      <c r="B258" s="144" t="s">
        <v>150</v>
      </c>
      <c r="C258" s="390">
        <v>110</v>
      </c>
      <c r="D258" s="391"/>
      <c r="E258" s="392"/>
      <c r="F258" s="143" t="s">
        <v>5</v>
      </c>
      <c r="G258" s="154" t="s">
        <v>4</v>
      </c>
      <c r="H258" s="144" t="s">
        <v>3</v>
      </c>
      <c r="I258" s="1"/>
      <c r="J258" s="1"/>
    </row>
    <row r="259" spans="1:10" ht="15" customHeight="1" x14ac:dyDescent="0.3">
      <c r="A259" s="143" t="s">
        <v>203</v>
      </c>
      <c r="B259" s="144" t="s">
        <v>150</v>
      </c>
      <c r="C259" s="390">
        <v>145</v>
      </c>
      <c r="D259" s="391"/>
      <c r="E259" s="392"/>
      <c r="F259" s="143" t="s">
        <v>5</v>
      </c>
      <c r="G259" s="154" t="s">
        <v>4</v>
      </c>
      <c r="H259" s="144" t="s">
        <v>3</v>
      </c>
      <c r="I259" s="1"/>
      <c r="J259" s="1"/>
    </row>
    <row r="260" spans="1:10" ht="15" customHeight="1" x14ac:dyDescent="0.3">
      <c r="A260" s="143" t="s">
        <v>202</v>
      </c>
      <c r="B260" s="144" t="s">
        <v>150</v>
      </c>
      <c r="C260" s="390">
        <v>75</v>
      </c>
      <c r="D260" s="391"/>
      <c r="E260" s="392"/>
      <c r="F260" s="143" t="s">
        <v>5</v>
      </c>
      <c r="G260" s="154" t="s">
        <v>4</v>
      </c>
      <c r="H260" s="144" t="s">
        <v>3</v>
      </c>
      <c r="I260" s="1"/>
      <c r="J260" s="1"/>
    </row>
    <row r="261" spans="1:10" ht="15" customHeight="1" x14ac:dyDescent="0.3">
      <c r="A261" s="143" t="s">
        <v>201</v>
      </c>
      <c r="B261" s="144" t="s">
        <v>150</v>
      </c>
      <c r="C261" s="390">
        <v>75</v>
      </c>
      <c r="D261" s="391"/>
      <c r="E261" s="392"/>
      <c r="F261" s="143" t="s">
        <v>5</v>
      </c>
      <c r="G261" s="154" t="s">
        <v>4</v>
      </c>
      <c r="H261" s="144" t="s">
        <v>3</v>
      </c>
      <c r="I261" s="1"/>
      <c r="J261" s="1"/>
    </row>
    <row r="262" spans="1:10" ht="15" customHeight="1" x14ac:dyDescent="0.3">
      <c r="A262" s="143" t="s">
        <v>200</v>
      </c>
      <c r="B262" s="144" t="s">
        <v>150</v>
      </c>
      <c r="C262" s="390">
        <v>70</v>
      </c>
      <c r="D262" s="391"/>
      <c r="E262" s="392"/>
      <c r="F262" s="162" t="s">
        <v>4</v>
      </c>
      <c r="G262" s="154" t="s">
        <v>4</v>
      </c>
      <c r="H262" s="144" t="s">
        <v>3</v>
      </c>
      <c r="I262" s="1"/>
      <c r="J262" s="1"/>
    </row>
    <row r="263" spans="1:10" ht="15" customHeight="1" x14ac:dyDescent="0.3">
      <c r="A263" s="143" t="s">
        <v>199</v>
      </c>
      <c r="B263" s="144" t="s">
        <v>150</v>
      </c>
      <c r="C263" s="390">
        <v>115</v>
      </c>
      <c r="D263" s="391"/>
      <c r="E263" s="392"/>
      <c r="F263" s="143" t="s">
        <v>5</v>
      </c>
      <c r="G263" s="154" t="s">
        <v>4</v>
      </c>
      <c r="H263" s="144" t="s">
        <v>3</v>
      </c>
      <c r="I263" s="7"/>
      <c r="J263" s="7"/>
    </row>
    <row r="264" spans="1:10" ht="15" customHeight="1" x14ac:dyDescent="0.3">
      <c r="A264" s="143" t="s">
        <v>198</v>
      </c>
      <c r="B264" s="144" t="s">
        <v>150</v>
      </c>
      <c r="C264" s="390">
        <v>75</v>
      </c>
      <c r="D264" s="391"/>
      <c r="E264" s="392"/>
      <c r="F264" s="143" t="s">
        <v>5</v>
      </c>
      <c r="G264" s="154" t="s">
        <v>4</v>
      </c>
      <c r="H264" s="144" t="s">
        <v>3</v>
      </c>
      <c r="I264" s="1"/>
      <c r="J264" s="1"/>
    </row>
    <row r="265" spans="1:10" ht="15" customHeight="1" x14ac:dyDescent="0.3">
      <c r="A265" s="146" t="s">
        <v>549</v>
      </c>
      <c r="B265" s="148" t="s">
        <v>150</v>
      </c>
      <c r="C265" s="390">
        <v>148</v>
      </c>
      <c r="D265" s="391"/>
      <c r="E265" s="392"/>
      <c r="F265" s="146" t="s">
        <v>5</v>
      </c>
      <c r="G265" s="159" t="s">
        <v>4</v>
      </c>
      <c r="H265" s="148" t="s">
        <v>3</v>
      </c>
      <c r="I265" s="1"/>
      <c r="J265" s="1"/>
    </row>
    <row r="266" spans="1:10" ht="15" customHeight="1" x14ac:dyDescent="0.3">
      <c r="A266" s="150"/>
      <c r="B266" s="151"/>
      <c r="C266" s="152"/>
      <c r="D266" s="152"/>
      <c r="E266" s="152"/>
      <c r="F266" s="150"/>
      <c r="G266" s="163"/>
      <c r="H266" s="151"/>
      <c r="I266" s="1"/>
      <c r="J266" s="1"/>
    </row>
    <row r="267" spans="1:10" ht="15.6" customHeight="1" x14ac:dyDescent="0.3">
      <c r="A267" s="373" t="s">
        <v>197</v>
      </c>
      <c r="B267" s="374"/>
      <c r="C267" s="374"/>
      <c r="D267" s="374"/>
      <c r="E267" s="374"/>
      <c r="F267" s="374"/>
      <c r="G267" s="374"/>
      <c r="H267" s="375"/>
      <c r="I267" s="1"/>
      <c r="J267" s="1"/>
    </row>
    <row r="268" spans="1:10" ht="16.2" customHeight="1" x14ac:dyDescent="0.3">
      <c r="A268" s="382" t="s">
        <v>81</v>
      </c>
      <c r="B268" s="382" t="s">
        <v>80</v>
      </c>
      <c r="C268" s="141" t="s">
        <v>79</v>
      </c>
      <c r="D268" s="141" t="s">
        <v>78</v>
      </c>
      <c r="E268" s="141" t="s">
        <v>77</v>
      </c>
      <c r="F268" s="141" t="s">
        <v>76</v>
      </c>
      <c r="G268" s="141" t="s">
        <v>76</v>
      </c>
      <c r="H268" s="382" t="s">
        <v>75</v>
      </c>
      <c r="I268" s="402"/>
      <c r="J268" s="244"/>
    </row>
    <row r="269" spans="1:10" ht="15" customHeight="1" x14ac:dyDescent="0.3">
      <c r="A269" s="383"/>
      <c r="B269" s="383"/>
      <c r="C269" s="142" t="s">
        <v>74</v>
      </c>
      <c r="D269" s="142" t="s">
        <v>74</v>
      </c>
      <c r="E269" s="142" t="s">
        <v>74</v>
      </c>
      <c r="F269" s="142" t="s">
        <v>73</v>
      </c>
      <c r="G269" s="142" t="s">
        <v>72</v>
      </c>
      <c r="H269" s="383"/>
      <c r="I269" s="402"/>
      <c r="J269" s="244"/>
    </row>
    <row r="270" spans="1:10" ht="15" customHeight="1" x14ac:dyDescent="0.3">
      <c r="A270" s="143" t="s">
        <v>196</v>
      </c>
      <c r="B270" s="144" t="s">
        <v>150</v>
      </c>
      <c r="C270" s="390">
        <v>80</v>
      </c>
      <c r="D270" s="391"/>
      <c r="E270" s="392"/>
      <c r="F270" s="143" t="s">
        <v>121</v>
      </c>
      <c r="G270" s="154" t="s">
        <v>4</v>
      </c>
      <c r="H270" s="144" t="s">
        <v>3</v>
      </c>
      <c r="I270" s="140"/>
      <c r="J270" s="140"/>
    </row>
    <row r="271" spans="1:10" ht="15" customHeight="1" x14ac:dyDescent="0.3">
      <c r="A271" s="164" t="s">
        <v>192</v>
      </c>
      <c r="B271" s="369" t="s">
        <v>150</v>
      </c>
      <c r="C271" s="384">
        <v>23</v>
      </c>
      <c r="D271" s="385"/>
      <c r="E271" s="386"/>
      <c r="F271" s="398" t="s">
        <v>121</v>
      </c>
      <c r="G271" s="400" t="s">
        <v>4</v>
      </c>
      <c r="H271" s="369" t="s">
        <v>3</v>
      </c>
      <c r="I271" s="402"/>
      <c r="J271" s="244"/>
    </row>
    <row r="272" spans="1:10" ht="15" customHeight="1" x14ac:dyDescent="0.3">
      <c r="A272" s="165" t="s">
        <v>195</v>
      </c>
      <c r="B272" s="370"/>
      <c r="C272" s="387"/>
      <c r="D272" s="388"/>
      <c r="E272" s="389"/>
      <c r="F272" s="399"/>
      <c r="G272" s="401"/>
      <c r="H272" s="370"/>
      <c r="I272" s="402"/>
      <c r="J272" s="244"/>
    </row>
    <row r="273" spans="1:10" ht="15" customHeight="1" x14ac:dyDescent="0.3">
      <c r="A273" s="146" t="s">
        <v>192</v>
      </c>
      <c r="B273" s="369" t="s">
        <v>150</v>
      </c>
      <c r="C273" s="384">
        <v>46</v>
      </c>
      <c r="D273" s="385"/>
      <c r="E273" s="386"/>
      <c r="F273" s="398" t="s">
        <v>121</v>
      </c>
      <c r="G273" s="400" t="s">
        <v>4</v>
      </c>
      <c r="H273" s="369" t="s">
        <v>3</v>
      </c>
      <c r="I273" s="402"/>
      <c r="J273" s="244"/>
    </row>
    <row r="274" spans="1:10" ht="15" customHeight="1" x14ac:dyDescent="0.3">
      <c r="A274" s="147" t="s">
        <v>615</v>
      </c>
      <c r="B274" s="370"/>
      <c r="C274" s="387"/>
      <c r="D274" s="388"/>
      <c r="E274" s="389"/>
      <c r="F274" s="399"/>
      <c r="G274" s="401"/>
      <c r="H274" s="370"/>
      <c r="I274" s="402"/>
      <c r="J274" s="244"/>
    </row>
    <row r="275" spans="1:10" ht="15" customHeight="1" x14ac:dyDescent="0.3">
      <c r="A275" s="146" t="s">
        <v>192</v>
      </c>
      <c r="B275" s="369" t="s">
        <v>150</v>
      </c>
      <c r="C275" s="384">
        <v>138</v>
      </c>
      <c r="D275" s="385"/>
      <c r="E275" s="386"/>
      <c r="F275" s="398" t="s">
        <v>121</v>
      </c>
      <c r="G275" s="400" t="s">
        <v>4</v>
      </c>
      <c r="H275" s="369" t="s">
        <v>3</v>
      </c>
      <c r="I275" s="402"/>
      <c r="J275" s="244"/>
    </row>
    <row r="276" spans="1:10" ht="15" customHeight="1" x14ac:dyDescent="0.3">
      <c r="A276" s="147" t="s">
        <v>193</v>
      </c>
      <c r="B276" s="370"/>
      <c r="C276" s="387"/>
      <c r="D276" s="388"/>
      <c r="E276" s="389"/>
      <c r="F276" s="399"/>
      <c r="G276" s="401"/>
      <c r="H276" s="370"/>
      <c r="I276" s="402"/>
      <c r="J276" s="244"/>
    </row>
    <row r="277" spans="1:10" ht="15" customHeight="1" x14ac:dyDescent="0.3">
      <c r="A277" s="146" t="s">
        <v>192</v>
      </c>
      <c r="B277" s="369" t="s">
        <v>150</v>
      </c>
      <c r="C277" s="384">
        <v>161</v>
      </c>
      <c r="D277" s="385"/>
      <c r="E277" s="386"/>
      <c r="F277" s="398" t="s">
        <v>121</v>
      </c>
      <c r="G277" s="400" t="s">
        <v>4</v>
      </c>
      <c r="H277" s="369" t="s">
        <v>3</v>
      </c>
      <c r="I277" s="402"/>
      <c r="J277" s="244"/>
    </row>
    <row r="278" spans="1:10" ht="15" customHeight="1" x14ac:dyDescent="0.3">
      <c r="A278" s="147" t="s">
        <v>191</v>
      </c>
      <c r="B278" s="370"/>
      <c r="C278" s="387"/>
      <c r="D278" s="388"/>
      <c r="E278" s="389"/>
      <c r="F278" s="399"/>
      <c r="G278" s="401"/>
      <c r="H278" s="370"/>
      <c r="I278" s="402"/>
      <c r="J278" s="244"/>
    </row>
    <row r="279" spans="1:10" ht="15" customHeight="1" x14ac:dyDescent="0.3">
      <c r="A279" s="143" t="s">
        <v>190</v>
      </c>
      <c r="B279" s="144" t="s">
        <v>150</v>
      </c>
      <c r="C279" s="390">
        <v>113</v>
      </c>
      <c r="D279" s="391"/>
      <c r="E279" s="392"/>
      <c r="F279" s="143" t="s">
        <v>121</v>
      </c>
      <c r="G279" s="154" t="s">
        <v>4</v>
      </c>
      <c r="H279" s="144" t="s">
        <v>3</v>
      </c>
      <c r="I279" s="1"/>
      <c r="J279" s="1"/>
    </row>
    <row r="280" spans="1:10" ht="15" customHeight="1" x14ac:dyDescent="0.3">
      <c r="A280" s="143" t="s">
        <v>189</v>
      </c>
      <c r="B280" s="144" t="s">
        <v>150</v>
      </c>
      <c r="C280" s="390">
        <v>196</v>
      </c>
      <c r="D280" s="391"/>
      <c r="E280" s="392"/>
      <c r="F280" s="143" t="s">
        <v>121</v>
      </c>
      <c r="G280" s="154" t="s">
        <v>4</v>
      </c>
      <c r="H280" s="144" t="s">
        <v>3</v>
      </c>
      <c r="I280" s="1"/>
      <c r="J280" s="1"/>
    </row>
    <row r="281" spans="1:10" ht="15" customHeight="1" x14ac:dyDescent="0.3">
      <c r="A281" s="143" t="s">
        <v>188</v>
      </c>
      <c r="B281" s="144" t="s">
        <v>150</v>
      </c>
      <c r="C281" s="390">
        <v>264</v>
      </c>
      <c r="D281" s="391"/>
      <c r="E281" s="392"/>
      <c r="F281" s="143" t="s">
        <v>121</v>
      </c>
      <c r="G281" s="154" t="s">
        <v>4</v>
      </c>
      <c r="H281" s="144" t="s">
        <v>3</v>
      </c>
      <c r="I281" s="1"/>
      <c r="J281" s="1"/>
    </row>
    <row r="282" spans="1:10" ht="15" customHeight="1" x14ac:dyDescent="0.3">
      <c r="A282" s="143" t="s">
        <v>616</v>
      </c>
      <c r="B282" s="144" t="s">
        <v>150</v>
      </c>
      <c r="C282" s="390">
        <v>476</v>
      </c>
      <c r="D282" s="391"/>
      <c r="E282" s="392"/>
      <c r="F282" s="143" t="s">
        <v>5</v>
      </c>
      <c r="G282" s="154" t="s">
        <v>4</v>
      </c>
      <c r="H282" s="144" t="s">
        <v>3</v>
      </c>
      <c r="I282" s="1"/>
      <c r="J282" s="1"/>
    </row>
    <row r="283" spans="1:10" ht="15" customHeight="1" x14ac:dyDescent="0.3">
      <c r="A283" s="143" t="s">
        <v>186</v>
      </c>
      <c r="B283" s="144" t="s">
        <v>150</v>
      </c>
      <c r="C283" s="390">
        <v>427</v>
      </c>
      <c r="D283" s="391"/>
      <c r="E283" s="392"/>
      <c r="F283" s="143" t="s">
        <v>5</v>
      </c>
      <c r="G283" s="154" t="s">
        <v>4</v>
      </c>
      <c r="H283" s="144" t="s">
        <v>3</v>
      </c>
      <c r="I283" s="1"/>
      <c r="J283" s="1"/>
    </row>
    <row r="284" spans="1:10" ht="15" customHeight="1" x14ac:dyDescent="0.3">
      <c r="A284" s="143" t="s">
        <v>185</v>
      </c>
      <c r="B284" s="144" t="s">
        <v>150</v>
      </c>
      <c r="C284" s="390">
        <v>1122</v>
      </c>
      <c r="D284" s="391"/>
      <c r="E284" s="392"/>
      <c r="F284" s="143" t="s">
        <v>5</v>
      </c>
      <c r="G284" s="154" t="s">
        <v>4</v>
      </c>
      <c r="H284" s="144" t="s">
        <v>3</v>
      </c>
      <c r="I284" s="1"/>
      <c r="J284" s="1"/>
    </row>
    <row r="285" spans="1:10" ht="15" customHeight="1" x14ac:dyDescent="0.3">
      <c r="A285" s="143" t="s">
        <v>184</v>
      </c>
      <c r="B285" s="144" t="s">
        <v>6</v>
      </c>
      <c r="C285" s="390">
        <v>4.5999999999999996</v>
      </c>
      <c r="D285" s="391"/>
      <c r="E285" s="392"/>
      <c r="F285" s="143" t="s">
        <v>5</v>
      </c>
      <c r="G285" s="154" t="s">
        <v>4</v>
      </c>
      <c r="H285" s="144" t="s">
        <v>3</v>
      </c>
      <c r="I285" s="1"/>
      <c r="J285" s="1"/>
    </row>
    <row r="286" spans="1:10" ht="15" customHeight="1" x14ac:dyDescent="0.3">
      <c r="A286" s="143" t="s">
        <v>183</v>
      </c>
      <c r="B286" s="144" t="s">
        <v>150</v>
      </c>
      <c r="C286" s="390">
        <v>882</v>
      </c>
      <c r="D286" s="391"/>
      <c r="E286" s="392"/>
      <c r="F286" s="143" t="s">
        <v>5</v>
      </c>
      <c r="G286" s="154" t="s">
        <v>4</v>
      </c>
      <c r="H286" s="144" t="s">
        <v>3</v>
      </c>
      <c r="I286" s="1"/>
      <c r="J286" s="1"/>
    </row>
    <row r="287" spans="1:10" ht="45" customHeight="1" x14ac:dyDescent="0.3">
      <c r="A287" s="143" t="s">
        <v>182</v>
      </c>
      <c r="B287" s="144" t="s">
        <v>55</v>
      </c>
      <c r="C287" s="393" t="s">
        <v>84</v>
      </c>
      <c r="D287" s="394"/>
      <c r="E287" s="395"/>
      <c r="F287" s="145">
        <v>5666</v>
      </c>
      <c r="G287" s="145">
        <v>6799.5</v>
      </c>
      <c r="H287" s="144" t="s">
        <v>83</v>
      </c>
      <c r="I287" s="1"/>
      <c r="J287" s="1"/>
    </row>
    <row r="288" spans="1:10" ht="15" customHeight="1" x14ac:dyDescent="0.3">
      <c r="A288" s="143" t="s">
        <v>180</v>
      </c>
      <c r="B288" s="144" t="s">
        <v>36</v>
      </c>
      <c r="C288" s="390">
        <v>6.5</v>
      </c>
      <c r="D288" s="391"/>
      <c r="E288" s="392"/>
      <c r="F288" s="143" t="s">
        <v>5</v>
      </c>
      <c r="G288" s="154" t="s">
        <v>4</v>
      </c>
      <c r="H288" s="144" t="s">
        <v>83</v>
      </c>
      <c r="I288" s="1"/>
      <c r="J288" s="1"/>
    </row>
    <row r="289" spans="1:10" ht="15" customHeight="1" x14ac:dyDescent="0.3">
      <c r="A289" s="143" t="s">
        <v>178</v>
      </c>
      <c r="B289" s="144" t="s">
        <v>150</v>
      </c>
      <c r="C289" s="390">
        <v>237</v>
      </c>
      <c r="D289" s="391"/>
      <c r="E289" s="392"/>
      <c r="F289" s="143" t="s">
        <v>5</v>
      </c>
      <c r="G289" s="154" t="s">
        <v>4</v>
      </c>
      <c r="H289" s="144" t="s">
        <v>3</v>
      </c>
      <c r="I289" s="1"/>
      <c r="J289" s="1"/>
    </row>
    <row r="290" spans="1:10" ht="15" customHeight="1" x14ac:dyDescent="0.3">
      <c r="A290" s="143" t="s">
        <v>177</v>
      </c>
      <c r="B290" s="144" t="s">
        <v>150</v>
      </c>
      <c r="C290" s="390">
        <v>332</v>
      </c>
      <c r="D290" s="391"/>
      <c r="E290" s="392"/>
      <c r="F290" s="143" t="s">
        <v>5</v>
      </c>
      <c r="G290" s="154" t="s">
        <v>4</v>
      </c>
      <c r="H290" s="144" t="s">
        <v>3</v>
      </c>
      <c r="I290" s="1"/>
      <c r="J290" s="1"/>
    </row>
    <row r="291" spans="1:10" ht="15" customHeight="1" x14ac:dyDescent="0.3">
      <c r="A291" s="143" t="s">
        <v>176</v>
      </c>
      <c r="B291" s="144" t="s">
        <v>150</v>
      </c>
      <c r="C291" s="390">
        <v>2726</v>
      </c>
      <c r="D291" s="391"/>
      <c r="E291" s="392"/>
      <c r="F291" s="143" t="s">
        <v>5</v>
      </c>
      <c r="G291" s="154" t="s">
        <v>4</v>
      </c>
      <c r="H291" s="144" t="s">
        <v>3</v>
      </c>
      <c r="I291" s="1"/>
      <c r="J291" s="1"/>
    </row>
    <row r="292" spans="1:10" ht="15" customHeight="1" x14ac:dyDescent="0.3">
      <c r="A292" s="146" t="s">
        <v>175</v>
      </c>
      <c r="B292" s="369" t="s">
        <v>150</v>
      </c>
      <c r="C292" s="384">
        <v>863</v>
      </c>
      <c r="D292" s="385"/>
      <c r="E292" s="386"/>
      <c r="F292" s="398" t="s">
        <v>5</v>
      </c>
      <c r="G292" s="400" t="s">
        <v>4</v>
      </c>
      <c r="H292" s="369" t="s">
        <v>3</v>
      </c>
      <c r="I292" s="402"/>
      <c r="J292" s="244"/>
    </row>
    <row r="293" spans="1:10" ht="15" customHeight="1" x14ac:dyDescent="0.3">
      <c r="A293" s="147" t="s">
        <v>174</v>
      </c>
      <c r="B293" s="370"/>
      <c r="C293" s="387"/>
      <c r="D293" s="388"/>
      <c r="E293" s="389"/>
      <c r="F293" s="399"/>
      <c r="G293" s="401"/>
      <c r="H293" s="370"/>
      <c r="I293" s="402"/>
      <c r="J293" s="244"/>
    </row>
    <row r="294" spans="1:10" ht="15" customHeight="1" x14ac:dyDescent="0.3">
      <c r="A294" s="143" t="s">
        <v>173</v>
      </c>
      <c r="B294" s="144" t="s">
        <v>6</v>
      </c>
      <c r="C294" s="390">
        <v>4</v>
      </c>
      <c r="D294" s="391"/>
      <c r="E294" s="392"/>
      <c r="F294" s="143" t="s">
        <v>5</v>
      </c>
      <c r="G294" s="154" t="s">
        <v>4</v>
      </c>
      <c r="H294" s="144" t="s">
        <v>3</v>
      </c>
      <c r="I294" s="7"/>
      <c r="J294" s="7"/>
    </row>
    <row r="295" spans="1:10" ht="15" customHeight="1" x14ac:dyDescent="0.3">
      <c r="A295" s="143" t="s">
        <v>172</v>
      </c>
      <c r="B295" s="144" t="s">
        <v>150</v>
      </c>
      <c r="C295" s="390">
        <v>2200</v>
      </c>
      <c r="D295" s="391"/>
      <c r="E295" s="392"/>
      <c r="F295" s="143" t="s">
        <v>5</v>
      </c>
      <c r="G295" s="154" t="s">
        <v>4</v>
      </c>
      <c r="H295" s="144" t="s">
        <v>3</v>
      </c>
      <c r="I295" s="1"/>
      <c r="J295" s="1"/>
    </row>
    <row r="296" spans="1:10" ht="15" customHeight="1" x14ac:dyDescent="0.3">
      <c r="A296" s="143" t="s">
        <v>617</v>
      </c>
      <c r="B296" s="144" t="s">
        <v>123</v>
      </c>
      <c r="C296" s="390">
        <v>1</v>
      </c>
      <c r="D296" s="391"/>
      <c r="E296" s="392"/>
      <c r="F296" s="143" t="s">
        <v>5</v>
      </c>
      <c r="G296" s="154" t="s">
        <v>4</v>
      </c>
      <c r="H296" s="144" t="s">
        <v>3</v>
      </c>
      <c r="I296" s="1"/>
      <c r="J296" s="1"/>
    </row>
    <row r="297" spans="1:10" ht="15" customHeight="1" x14ac:dyDescent="0.3">
      <c r="A297" s="143" t="s">
        <v>171</v>
      </c>
      <c r="B297" s="144" t="s">
        <v>150</v>
      </c>
      <c r="C297" s="390">
        <v>161</v>
      </c>
      <c r="D297" s="391"/>
      <c r="E297" s="392"/>
      <c r="F297" s="143" t="s">
        <v>5</v>
      </c>
      <c r="G297" s="154" t="s">
        <v>4</v>
      </c>
      <c r="H297" s="144" t="s">
        <v>3</v>
      </c>
      <c r="I297" s="1"/>
      <c r="J297" s="1"/>
    </row>
    <row r="298" spans="1:10" ht="15.6" customHeight="1" x14ac:dyDescent="0.3">
      <c r="A298" s="373" t="s">
        <v>170</v>
      </c>
      <c r="B298" s="374"/>
      <c r="C298" s="374"/>
      <c r="D298" s="374"/>
      <c r="E298" s="374"/>
      <c r="F298" s="374"/>
      <c r="G298" s="374"/>
      <c r="H298" s="375"/>
      <c r="I298" s="1"/>
      <c r="J298" s="1"/>
    </row>
    <row r="299" spans="1:10" ht="63" customHeight="1" x14ac:dyDescent="0.3">
      <c r="A299" s="382" t="s">
        <v>81</v>
      </c>
      <c r="B299" s="382" t="s">
        <v>80</v>
      </c>
      <c r="C299" s="141" t="s">
        <v>79</v>
      </c>
      <c r="D299" s="141" t="s">
        <v>78</v>
      </c>
      <c r="E299" s="141" t="s">
        <v>77</v>
      </c>
      <c r="F299" s="403" t="s">
        <v>169</v>
      </c>
      <c r="G299" s="403" t="s">
        <v>168</v>
      </c>
      <c r="H299" s="382" t="s">
        <v>75</v>
      </c>
      <c r="I299" s="402"/>
      <c r="J299" s="244"/>
    </row>
    <row r="300" spans="1:10" ht="15" customHeight="1" x14ac:dyDescent="0.3">
      <c r="A300" s="383"/>
      <c r="B300" s="383"/>
      <c r="C300" s="142" t="s">
        <v>74</v>
      </c>
      <c r="D300" s="142" t="s">
        <v>74</v>
      </c>
      <c r="E300" s="142" t="s">
        <v>74</v>
      </c>
      <c r="F300" s="404"/>
      <c r="G300" s="404"/>
      <c r="H300" s="383"/>
      <c r="I300" s="402"/>
      <c r="J300" s="244"/>
    </row>
    <row r="301" spans="1:10" ht="15" customHeight="1" x14ac:dyDescent="0.3">
      <c r="A301" s="143" t="s">
        <v>167</v>
      </c>
      <c r="B301" s="144" t="s">
        <v>53</v>
      </c>
      <c r="C301" s="390">
        <v>6.75</v>
      </c>
      <c r="D301" s="391"/>
      <c r="E301" s="392"/>
      <c r="F301" s="144" t="s">
        <v>5</v>
      </c>
      <c r="G301" s="144" t="s">
        <v>4</v>
      </c>
      <c r="H301" s="144" t="s">
        <v>3</v>
      </c>
      <c r="I301" s="140"/>
      <c r="J301" s="140"/>
    </row>
    <row r="302" spans="1:10" ht="15" customHeight="1" x14ac:dyDescent="0.3">
      <c r="A302" s="143" t="s">
        <v>166</v>
      </c>
      <c r="B302" s="144" t="s">
        <v>53</v>
      </c>
      <c r="C302" s="390">
        <v>8.5</v>
      </c>
      <c r="D302" s="391"/>
      <c r="E302" s="392"/>
      <c r="F302" s="144" t="s">
        <v>5</v>
      </c>
      <c r="G302" s="144" t="s">
        <v>4</v>
      </c>
      <c r="H302" s="144" t="s">
        <v>3</v>
      </c>
      <c r="I302" s="1"/>
      <c r="J302" s="1"/>
    </row>
    <row r="303" spans="1:10" ht="15" customHeight="1" x14ac:dyDescent="0.3">
      <c r="A303" s="143" t="s">
        <v>165</v>
      </c>
      <c r="B303" s="144" t="s">
        <v>53</v>
      </c>
      <c r="C303" s="390">
        <v>39</v>
      </c>
      <c r="D303" s="391"/>
      <c r="E303" s="392"/>
      <c r="F303" s="144" t="s">
        <v>5</v>
      </c>
      <c r="G303" s="144" t="s">
        <v>4</v>
      </c>
      <c r="H303" s="144" t="s">
        <v>3</v>
      </c>
      <c r="I303" s="1"/>
      <c r="J303" s="1"/>
    </row>
    <row r="304" spans="1:10" ht="15" customHeight="1" x14ac:dyDescent="0.3">
      <c r="A304" s="143" t="s">
        <v>164</v>
      </c>
      <c r="B304" s="144" t="s">
        <v>53</v>
      </c>
      <c r="C304" s="390">
        <v>41.5</v>
      </c>
      <c r="D304" s="391"/>
      <c r="E304" s="392"/>
      <c r="F304" s="144" t="s">
        <v>5</v>
      </c>
      <c r="G304" s="144" t="s">
        <v>4</v>
      </c>
      <c r="H304" s="144" t="s">
        <v>3</v>
      </c>
      <c r="I304" s="1"/>
      <c r="J304" s="1"/>
    </row>
    <row r="305" spans="1:10" ht="15" customHeight="1" x14ac:dyDescent="0.3">
      <c r="A305" s="143" t="s">
        <v>163</v>
      </c>
      <c r="B305" s="144" t="s">
        <v>162</v>
      </c>
      <c r="C305" s="390">
        <v>188</v>
      </c>
      <c r="D305" s="391"/>
      <c r="E305" s="392"/>
      <c r="F305" s="144" t="s">
        <v>5</v>
      </c>
      <c r="G305" s="144" t="s">
        <v>4</v>
      </c>
      <c r="H305" s="144" t="s">
        <v>3</v>
      </c>
      <c r="I305" s="1"/>
      <c r="J305" s="1"/>
    </row>
    <row r="306" spans="1:10" ht="15" customHeight="1" x14ac:dyDescent="0.3">
      <c r="A306" s="143" t="s">
        <v>618</v>
      </c>
      <c r="B306" s="144" t="s">
        <v>53</v>
      </c>
      <c r="C306" s="390">
        <v>4.1500000000000004</v>
      </c>
      <c r="D306" s="391"/>
      <c r="E306" s="392"/>
      <c r="F306" s="144" t="s">
        <v>5</v>
      </c>
      <c r="G306" s="144" t="s">
        <v>4</v>
      </c>
      <c r="H306" s="144" t="s">
        <v>3</v>
      </c>
      <c r="I306" s="1"/>
      <c r="J306" s="1"/>
    </row>
    <row r="307" spans="1:10" ht="15" customHeight="1" x14ac:dyDescent="0.3">
      <c r="A307" s="143" t="s">
        <v>160</v>
      </c>
      <c r="B307" s="144" t="s">
        <v>150</v>
      </c>
      <c r="C307" s="390">
        <v>3810</v>
      </c>
      <c r="D307" s="391"/>
      <c r="E307" s="392"/>
      <c r="F307" s="144" t="s">
        <v>5</v>
      </c>
      <c r="G307" s="144" t="s">
        <v>4</v>
      </c>
      <c r="H307" s="144" t="s">
        <v>3</v>
      </c>
      <c r="I307" s="1"/>
      <c r="J307" s="1"/>
    </row>
    <row r="308" spans="1:10" ht="15" customHeight="1" x14ac:dyDescent="0.3">
      <c r="A308" s="143" t="s">
        <v>159</v>
      </c>
      <c r="B308" s="144" t="s">
        <v>150</v>
      </c>
      <c r="C308" s="390">
        <v>4535</v>
      </c>
      <c r="D308" s="391"/>
      <c r="E308" s="392"/>
      <c r="F308" s="144" t="s">
        <v>5</v>
      </c>
      <c r="G308" s="144" t="s">
        <v>4</v>
      </c>
      <c r="H308" s="144" t="s">
        <v>3</v>
      </c>
      <c r="I308" s="1"/>
      <c r="J308" s="1"/>
    </row>
    <row r="309" spans="1:10" ht="15" customHeight="1" x14ac:dyDescent="0.3">
      <c r="A309" s="143" t="s">
        <v>158</v>
      </c>
      <c r="B309" s="144" t="s">
        <v>150</v>
      </c>
      <c r="C309" s="390">
        <v>5260</v>
      </c>
      <c r="D309" s="391"/>
      <c r="E309" s="392"/>
      <c r="F309" s="144" t="s">
        <v>5</v>
      </c>
      <c r="G309" s="144" t="s">
        <v>4</v>
      </c>
      <c r="H309" s="144" t="s">
        <v>3</v>
      </c>
      <c r="I309" s="1"/>
      <c r="J309" s="1"/>
    </row>
    <row r="310" spans="1:10" ht="15" customHeight="1" x14ac:dyDescent="0.3">
      <c r="A310" s="143" t="s">
        <v>157</v>
      </c>
      <c r="B310" s="144" t="s">
        <v>150</v>
      </c>
      <c r="C310" s="390">
        <v>5984</v>
      </c>
      <c r="D310" s="391"/>
      <c r="E310" s="392"/>
      <c r="F310" s="144" t="s">
        <v>5</v>
      </c>
      <c r="G310" s="144" t="s">
        <v>4</v>
      </c>
      <c r="H310" s="144" t="s">
        <v>3</v>
      </c>
      <c r="I310" s="1"/>
      <c r="J310" s="1"/>
    </row>
    <row r="311" spans="1:10" ht="15" customHeight="1" x14ac:dyDescent="0.3">
      <c r="A311" s="143" t="s">
        <v>156</v>
      </c>
      <c r="B311" s="144" t="s">
        <v>85</v>
      </c>
      <c r="C311" s="390">
        <v>3123</v>
      </c>
      <c r="D311" s="391"/>
      <c r="E311" s="392"/>
      <c r="F311" s="144" t="s">
        <v>5</v>
      </c>
      <c r="G311" s="144" t="s">
        <v>4</v>
      </c>
      <c r="H311" s="144" t="s">
        <v>3</v>
      </c>
      <c r="I311" s="1"/>
      <c r="J311" s="1"/>
    </row>
    <row r="312" spans="1:10" ht="15" customHeight="1" x14ac:dyDescent="0.3">
      <c r="A312" s="143" t="s">
        <v>155</v>
      </c>
      <c r="B312" s="144" t="s">
        <v>123</v>
      </c>
      <c r="C312" s="390">
        <v>31</v>
      </c>
      <c r="D312" s="391"/>
      <c r="E312" s="392"/>
      <c r="F312" s="144" t="s">
        <v>5</v>
      </c>
      <c r="G312" s="144" t="s">
        <v>4</v>
      </c>
      <c r="H312" s="144" t="s">
        <v>3</v>
      </c>
      <c r="I312" s="1"/>
      <c r="J312" s="1"/>
    </row>
    <row r="313" spans="1:10" ht="15" customHeight="1" x14ac:dyDescent="0.3">
      <c r="A313" s="143" t="s">
        <v>154</v>
      </c>
      <c r="B313" s="144" t="s">
        <v>123</v>
      </c>
      <c r="C313" s="390">
        <v>103</v>
      </c>
      <c r="D313" s="391"/>
      <c r="E313" s="392"/>
      <c r="F313" s="144" t="s">
        <v>5</v>
      </c>
      <c r="G313" s="144" t="s">
        <v>4</v>
      </c>
      <c r="H313" s="144" t="s">
        <v>3</v>
      </c>
      <c r="I313" s="1"/>
      <c r="J313" s="1"/>
    </row>
    <row r="314" spans="1:10" ht="15" customHeight="1" x14ac:dyDescent="0.3">
      <c r="A314" s="143" t="s">
        <v>153</v>
      </c>
      <c r="B314" s="153" t="s">
        <v>6</v>
      </c>
      <c r="C314" s="390">
        <v>1370</v>
      </c>
      <c r="D314" s="391"/>
      <c r="E314" s="392"/>
      <c r="F314" s="153" t="s">
        <v>5</v>
      </c>
      <c r="G314" s="153" t="s">
        <v>4</v>
      </c>
      <c r="H314" s="153" t="s">
        <v>3</v>
      </c>
      <c r="I314" s="7"/>
      <c r="J314" s="7"/>
    </row>
    <row r="315" spans="1:10" ht="15" customHeight="1" x14ac:dyDescent="0.3">
      <c r="A315" s="143" t="s">
        <v>152</v>
      </c>
      <c r="B315" s="144" t="s">
        <v>6</v>
      </c>
      <c r="C315" s="390">
        <v>4559</v>
      </c>
      <c r="D315" s="391"/>
      <c r="E315" s="392"/>
      <c r="F315" s="144" t="s">
        <v>5</v>
      </c>
      <c r="G315" s="144" t="s">
        <v>4</v>
      </c>
      <c r="H315" s="144" t="s">
        <v>3</v>
      </c>
      <c r="I315" s="1"/>
      <c r="J315" s="1"/>
    </row>
    <row r="316" spans="1:10" ht="15" customHeight="1" x14ac:dyDescent="0.3">
      <c r="A316" s="143" t="s">
        <v>560</v>
      </c>
      <c r="B316" s="144" t="s">
        <v>150</v>
      </c>
      <c r="C316" s="145">
        <v>362.5</v>
      </c>
      <c r="D316" s="145">
        <v>362.5</v>
      </c>
      <c r="E316" s="145">
        <v>453</v>
      </c>
      <c r="F316" s="144" t="s">
        <v>5</v>
      </c>
      <c r="G316" s="144" t="s">
        <v>4</v>
      </c>
      <c r="H316" s="144" t="s">
        <v>3</v>
      </c>
      <c r="I316" s="1"/>
      <c r="J316" s="1"/>
    </row>
    <row r="317" spans="1:10" ht="15" customHeight="1" x14ac:dyDescent="0.3">
      <c r="A317" s="146" t="s">
        <v>151</v>
      </c>
      <c r="B317" s="148" t="s">
        <v>150</v>
      </c>
      <c r="C317" s="390">
        <v>453</v>
      </c>
      <c r="D317" s="391"/>
      <c r="E317" s="392"/>
      <c r="F317" s="148" t="s">
        <v>5</v>
      </c>
      <c r="G317" s="148" t="s">
        <v>4</v>
      </c>
      <c r="H317" s="148" t="s">
        <v>3</v>
      </c>
      <c r="I317" s="1"/>
      <c r="J317" s="1"/>
    </row>
    <row r="318" spans="1:10" ht="15" customHeight="1" x14ac:dyDescent="0.3">
      <c r="A318" s="150"/>
      <c r="B318" s="151"/>
      <c r="C318" s="152"/>
      <c r="D318" s="152"/>
      <c r="E318" s="152"/>
      <c r="F318" s="151"/>
      <c r="G318" s="151"/>
      <c r="H318" s="151"/>
      <c r="I318" s="1"/>
      <c r="J318" s="1"/>
    </row>
    <row r="319" spans="1:10" ht="15.6" customHeight="1" x14ac:dyDescent="0.3">
      <c r="A319" s="373" t="s">
        <v>149</v>
      </c>
      <c r="B319" s="374"/>
      <c r="C319" s="374"/>
      <c r="D319" s="374"/>
      <c r="E319" s="374"/>
      <c r="F319" s="374"/>
      <c r="G319" s="374"/>
      <c r="H319" s="375"/>
      <c r="I319" s="1"/>
      <c r="J319" s="1"/>
    </row>
    <row r="320" spans="1:10" ht="16.2" customHeight="1" x14ac:dyDescent="0.3">
      <c r="A320" s="382" t="s">
        <v>81</v>
      </c>
      <c r="B320" s="382" t="s">
        <v>80</v>
      </c>
      <c r="C320" s="141" t="s">
        <v>79</v>
      </c>
      <c r="D320" s="141" t="s">
        <v>78</v>
      </c>
      <c r="E320" s="141" t="s">
        <v>77</v>
      </c>
      <c r="F320" s="141" t="s">
        <v>148</v>
      </c>
      <c r="G320" s="141" t="s">
        <v>148</v>
      </c>
      <c r="H320" s="382" t="s">
        <v>75</v>
      </c>
      <c r="I320" s="402"/>
      <c r="J320" s="244"/>
    </row>
    <row r="321" spans="1:10" ht="15" customHeight="1" x14ac:dyDescent="0.3">
      <c r="A321" s="383"/>
      <c r="B321" s="383"/>
      <c r="C321" s="142" t="s">
        <v>74</v>
      </c>
      <c r="D321" s="142" t="s">
        <v>74</v>
      </c>
      <c r="E321" s="142" t="s">
        <v>74</v>
      </c>
      <c r="F321" s="142" t="s">
        <v>147</v>
      </c>
      <c r="G321" s="142" t="s">
        <v>146</v>
      </c>
      <c r="H321" s="383"/>
      <c r="I321" s="402"/>
      <c r="J321" s="244"/>
    </row>
    <row r="322" spans="1:10" ht="15" customHeight="1" x14ac:dyDescent="0.3">
      <c r="A322" s="143" t="s">
        <v>145</v>
      </c>
      <c r="B322" s="144" t="s">
        <v>142</v>
      </c>
      <c r="C322" s="436" t="s">
        <v>619</v>
      </c>
      <c r="D322" s="437"/>
      <c r="E322" s="438"/>
      <c r="F322" s="145">
        <v>35000</v>
      </c>
      <c r="G322" s="145">
        <v>35000</v>
      </c>
      <c r="H322" s="144" t="s">
        <v>89</v>
      </c>
      <c r="I322" s="140"/>
      <c r="J322" s="140"/>
    </row>
    <row r="323" spans="1:10" ht="15" customHeight="1" x14ac:dyDescent="0.3">
      <c r="A323" s="143" t="s">
        <v>144</v>
      </c>
      <c r="B323" s="144" t="s">
        <v>142</v>
      </c>
      <c r="C323" s="436" t="s">
        <v>620</v>
      </c>
      <c r="D323" s="437"/>
      <c r="E323" s="438"/>
      <c r="F323" s="145">
        <v>35000</v>
      </c>
      <c r="G323" s="145">
        <v>35000</v>
      </c>
      <c r="H323" s="144" t="s">
        <v>89</v>
      </c>
      <c r="I323" s="166"/>
      <c r="J323" s="166"/>
    </row>
    <row r="324" spans="1:10" ht="15" customHeight="1" x14ac:dyDescent="0.3">
      <c r="A324" s="143" t="s">
        <v>143</v>
      </c>
      <c r="B324" s="144" t="s">
        <v>142</v>
      </c>
      <c r="C324" s="436" t="s">
        <v>621</v>
      </c>
      <c r="D324" s="437"/>
      <c r="E324" s="438"/>
      <c r="F324" s="145">
        <v>35000</v>
      </c>
      <c r="G324" s="145">
        <v>35000</v>
      </c>
      <c r="H324" s="144" t="s">
        <v>89</v>
      </c>
      <c r="I324" s="167"/>
      <c r="J324" s="167"/>
    </row>
    <row r="325" spans="1:10" ht="15" customHeight="1" x14ac:dyDescent="0.3">
      <c r="A325" s="398" t="s">
        <v>141</v>
      </c>
      <c r="B325" s="148" t="s">
        <v>622</v>
      </c>
      <c r="C325" s="384">
        <v>15</v>
      </c>
      <c r="D325" s="385"/>
      <c r="E325" s="386"/>
      <c r="F325" s="369" t="s">
        <v>5</v>
      </c>
      <c r="G325" s="369" t="s">
        <v>4</v>
      </c>
      <c r="H325" s="369" t="s">
        <v>89</v>
      </c>
      <c r="I325" s="371"/>
      <c r="J325" s="372"/>
    </row>
    <row r="326" spans="1:10" ht="15" customHeight="1" x14ac:dyDescent="0.3">
      <c r="A326" s="399"/>
      <c r="B326" s="168" t="s">
        <v>623</v>
      </c>
      <c r="C326" s="387"/>
      <c r="D326" s="388"/>
      <c r="E326" s="389"/>
      <c r="F326" s="370"/>
      <c r="G326" s="370"/>
      <c r="H326" s="370"/>
      <c r="I326" s="371"/>
      <c r="J326" s="372"/>
    </row>
    <row r="327" spans="1:10" ht="15" customHeight="1" x14ac:dyDescent="0.3">
      <c r="A327" s="398" t="s">
        <v>140</v>
      </c>
      <c r="B327" s="148" t="s">
        <v>622</v>
      </c>
      <c r="C327" s="384">
        <v>25</v>
      </c>
      <c r="D327" s="385"/>
      <c r="E327" s="386"/>
      <c r="F327" s="396">
        <v>15000</v>
      </c>
      <c r="G327" s="396">
        <v>15000</v>
      </c>
      <c r="H327" s="369" t="s">
        <v>89</v>
      </c>
      <c r="I327" s="371"/>
      <c r="J327" s="372"/>
    </row>
    <row r="328" spans="1:10" ht="15" customHeight="1" x14ac:dyDescent="0.3">
      <c r="A328" s="399"/>
      <c r="B328" s="168" t="s">
        <v>623</v>
      </c>
      <c r="C328" s="387"/>
      <c r="D328" s="388"/>
      <c r="E328" s="389"/>
      <c r="F328" s="397"/>
      <c r="G328" s="397"/>
      <c r="H328" s="370"/>
      <c r="I328" s="371"/>
      <c r="J328" s="372"/>
    </row>
    <row r="329" spans="1:10" ht="15" customHeight="1" x14ac:dyDescent="0.3">
      <c r="A329" s="398" t="s">
        <v>139</v>
      </c>
      <c r="B329" s="148" t="s">
        <v>622</v>
      </c>
      <c r="C329" s="384">
        <v>35</v>
      </c>
      <c r="D329" s="385"/>
      <c r="E329" s="386"/>
      <c r="F329" s="396">
        <v>15000</v>
      </c>
      <c r="G329" s="396">
        <v>15000</v>
      </c>
      <c r="H329" s="369" t="s">
        <v>89</v>
      </c>
      <c r="I329" s="371"/>
      <c r="J329" s="372"/>
    </row>
    <row r="330" spans="1:10" ht="15" customHeight="1" x14ac:dyDescent="0.3">
      <c r="A330" s="399"/>
      <c r="B330" s="168" t="s">
        <v>623</v>
      </c>
      <c r="C330" s="387"/>
      <c r="D330" s="388"/>
      <c r="E330" s="389"/>
      <c r="F330" s="397"/>
      <c r="G330" s="397"/>
      <c r="H330" s="370"/>
      <c r="I330" s="371"/>
      <c r="J330" s="372"/>
    </row>
    <row r="331" spans="1:10" ht="15.6" customHeight="1" x14ac:dyDescent="0.3">
      <c r="A331" s="373" t="s">
        <v>137</v>
      </c>
      <c r="B331" s="374"/>
      <c r="C331" s="374"/>
      <c r="D331" s="374"/>
      <c r="E331" s="374"/>
      <c r="F331" s="374"/>
      <c r="G331" s="374"/>
      <c r="H331" s="375"/>
      <c r="I331" s="166"/>
      <c r="J331" s="166"/>
    </row>
    <row r="332" spans="1:10" ht="16.2" customHeight="1" x14ac:dyDescent="0.3">
      <c r="A332" s="382" t="s">
        <v>81</v>
      </c>
      <c r="B332" s="382" t="s">
        <v>80</v>
      </c>
      <c r="C332" s="141" t="s">
        <v>79</v>
      </c>
      <c r="D332" s="141" t="s">
        <v>78</v>
      </c>
      <c r="E332" s="141" t="s">
        <v>77</v>
      </c>
      <c r="F332" s="141" t="s">
        <v>76</v>
      </c>
      <c r="G332" s="141" t="s">
        <v>76</v>
      </c>
      <c r="H332" s="382" t="s">
        <v>75</v>
      </c>
      <c r="I332" s="371"/>
      <c r="J332" s="372"/>
    </row>
    <row r="333" spans="1:10" ht="15" customHeight="1" x14ac:dyDescent="0.3">
      <c r="A333" s="383"/>
      <c r="B333" s="383"/>
      <c r="C333" s="142" t="s">
        <v>74</v>
      </c>
      <c r="D333" s="142" t="s">
        <v>74</v>
      </c>
      <c r="E333" s="142" t="s">
        <v>74</v>
      </c>
      <c r="F333" s="142" t="s">
        <v>73</v>
      </c>
      <c r="G333" s="142" t="s">
        <v>72</v>
      </c>
      <c r="H333" s="383"/>
      <c r="I333" s="371"/>
      <c r="J333" s="372"/>
    </row>
    <row r="334" spans="1:10" ht="15" customHeight="1" x14ac:dyDescent="0.3">
      <c r="A334" s="143" t="s">
        <v>136</v>
      </c>
      <c r="B334" s="144" t="s">
        <v>6</v>
      </c>
      <c r="C334" s="390">
        <v>401</v>
      </c>
      <c r="D334" s="391"/>
      <c r="E334" s="392"/>
      <c r="F334" s="144" t="s">
        <v>5</v>
      </c>
      <c r="G334" s="144" t="s">
        <v>4</v>
      </c>
      <c r="H334" s="144" t="s">
        <v>3</v>
      </c>
      <c r="I334" s="140"/>
      <c r="J334" s="140"/>
    </row>
    <row r="335" spans="1:10" ht="15" customHeight="1" x14ac:dyDescent="0.3">
      <c r="A335" s="143" t="s">
        <v>135</v>
      </c>
      <c r="B335" s="144" t="s">
        <v>36</v>
      </c>
      <c r="C335" s="390">
        <v>5.22</v>
      </c>
      <c r="D335" s="391"/>
      <c r="E335" s="392"/>
      <c r="F335" s="144" t="s">
        <v>5</v>
      </c>
      <c r="G335" s="144" t="s">
        <v>4</v>
      </c>
      <c r="H335" s="144" t="s">
        <v>3</v>
      </c>
      <c r="I335" s="166"/>
      <c r="J335" s="166"/>
    </row>
    <row r="336" spans="1:10" ht="15" customHeight="1" x14ac:dyDescent="0.3">
      <c r="A336" s="143" t="s">
        <v>134</v>
      </c>
      <c r="B336" s="144" t="s">
        <v>36</v>
      </c>
      <c r="C336" s="390">
        <v>5.69</v>
      </c>
      <c r="D336" s="391"/>
      <c r="E336" s="392"/>
      <c r="F336" s="144" t="s">
        <v>5</v>
      </c>
      <c r="G336" s="144" t="s">
        <v>4</v>
      </c>
      <c r="H336" s="144" t="s">
        <v>3</v>
      </c>
      <c r="I336" s="166"/>
      <c r="J336" s="166"/>
    </row>
    <row r="337" spans="1:10" ht="15" customHeight="1" x14ac:dyDescent="0.3">
      <c r="A337" s="143" t="s">
        <v>133</v>
      </c>
      <c r="B337" s="144" t="s">
        <v>36</v>
      </c>
      <c r="C337" s="390">
        <v>5.0199999999999996</v>
      </c>
      <c r="D337" s="391"/>
      <c r="E337" s="392"/>
      <c r="F337" s="144" t="s">
        <v>5</v>
      </c>
      <c r="G337" s="144" t="s">
        <v>4</v>
      </c>
      <c r="H337" s="144" t="s">
        <v>3</v>
      </c>
      <c r="I337" s="166"/>
      <c r="J337" s="166"/>
    </row>
    <row r="338" spans="1:10" ht="15" customHeight="1" x14ac:dyDescent="0.3">
      <c r="A338" s="143" t="s">
        <v>132</v>
      </c>
      <c r="B338" s="144" t="s">
        <v>36</v>
      </c>
      <c r="C338" s="390">
        <v>6.59</v>
      </c>
      <c r="D338" s="391"/>
      <c r="E338" s="392"/>
      <c r="F338" s="144" t="s">
        <v>5</v>
      </c>
      <c r="G338" s="144" t="s">
        <v>4</v>
      </c>
      <c r="H338" s="144" t="s">
        <v>3</v>
      </c>
      <c r="I338" s="166"/>
      <c r="J338" s="166"/>
    </row>
    <row r="339" spans="1:10" ht="15" customHeight="1" x14ac:dyDescent="0.3">
      <c r="A339" s="143" t="s">
        <v>624</v>
      </c>
      <c r="B339" s="144" t="s">
        <v>36</v>
      </c>
      <c r="C339" s="390">
        <v>4.7</v>
      </c>
      <c r="D339" s="391"/>
      <c r="E339" s="392"/>
      <c r="F339" s="144" t="s">
        <v>5</v>
      </c>
      <c r="G339" s="144" t="s">
        <v>4</v>
      </c>
      <c r="H339" s="144" t="s">
        <v>3</v>
      </c>
      <c r="I339" s="166"/>
      <c r="J339" s="166"/>
    </row>
    <row r="340" spans="1:10" ht="15" customHeight="1" x14ac:dyDescent="0.3">
      <c r="A340" s="143" t="s">
        <v>130</v>
      </c>
      <c r="B340" s="144" t="s">
        <v>36</v>
      </c>
      <c r="C340" s="390">
        <v>0.22</v>
      </c>
      <c r="D340" s="391"/>
      <c r="E340" s="392"/>
      <c r="F340" s="144" t="s">
        <v>5</v>
      </c>
      <c r="G340" s="144" t="s">
        <v>4</v>
      </c>
      <c r="H340" s="144" t="s">
        <v>3</v>
      </c>
      <c r="I340" s="166"/>
      <c r="J340" s="166"/>
    </row>
    <row r="341" spans="1:10" ht="30" customHeight="1" x14ac:dyDescent="0.3">
      <c r="A341" s="143" t="s">
        <v>625</v>
      </c>
      <c r="B341" s="144" t="s">
        <v>123</v>
      </c>
      <c r="C341" s="393" t="s">
        <v>116</v>
      </c>
      <c r="D341" s="394"/>
      <c r="E341" s="395"/>
      <c r="F341" s="145">
        <v>101</v>
      </c>
      <c r="G341" s="145">
        <v>121.5</v>
      </c>
      <c r="H341" s="144" t="s">
        <v>83</v>
      </c>
      <c r="I341" s="166"/>
      <c r="J341" s="166"/>
    </row>
    <row r="342" spans="1:10" ht="30" customHeight="1" x14ac:dyDescent="0.3">
      <c r="A342" s="143" t="s">
        <v>626</v>
      </c>
      <c r="B342" s="144" t="s">
        <v>6</v>
      </c>
      <c r="C342" s="393" t="s">
        <v>116</v>
      </c>
      <c r="D342" s="394"/>
      <c r="E342" s="395"/>
      <c r="F342" s="145">
        <v>3307</v>
      </c>
      <c r="G342" s="145">
        <v>3968</v>
      </c>
      <c r="H342" s="144" t="s">
        <v>83</v>
      </c>
      <c r="I342" s="166"/>
      <c r="J342" s="166"/>
    </row>
    <row r="343" spans="1:10" ht="15" customHeight="1" x14ac:dyDescent="0.3">
      <c r="A343" s="143" t="s">
        <v>129</v>
      </c>
      <c r="B343" s="144" t="s">
        <v>6</v>
      </c>
      <c r="C343" s="390">
        <v>560</v>
      </c>
      <c r="D343" s="391"/>
      <c r="E343" s="392"/>
      <c r="F343" s="144" t="s">
        <v>5</v>
      </c>
      <c r="G343" s="144" t="s">
        <v>4</v>
      </c>
      <c r="H343" s="144" t="s">
        <v>3</v>
      </c>
      <c r="I343" s="166"/>
      <c r="J343" s="166"/>
    </row>
    <row r="344" spans="1:10" ht="30" customHeight="1" x14ac:dyDescent="0.3">
      <c r="A344" s="143" t="s">
        <v>128</v>
      </c>
      <c r="B344" s="144" t="s">
        <v>6</v>
      </c>
      <c r="C344" s="393" t="s">
        <v>116</v>
      </c>
      <c r="D344" s="394"/>
      <c r="E344" s="395"/>
      <c r="F344" s="145">
        <v>5350</v>
      </c>
      <c r="G344" s="145">
        <v>6420</v>
      </c>
      <c r="H344" s="144" t="s">
        <v>83</v>
      </c>
      <c r="I344" s="166"/>
      <c r="J344" s="166"/>
    </row>
    <row r="345" spans="1:10" ht="30" customHeight="1" x14ac:dyDescent="0.3">
      <c r="A345" s="143" t="s">
        <v>569</v>
      </c>
      <c r="B345" s="144" t="s">
        <v>6</v>
      </c>
      <c r="C345" s="393" t="s">
        <v>116</v>
      </c>
      <c r="D345" s="394"/>
      <c r="E345" s="395"/>
      <c r="F345" s="145">
        <v>4100</v>
      </c>
      <c r="G345" s="145">
        <v>4920</v>
      </c>
      <c r="H345" s="144" t="s">
        <v>83</v>
      </c>
      <c r="I345" s="166"/>
      <c r="J345" s="166"/>
    </row>
    <row r="346" spans="1:10" ht="15" customHeight="1" x14ac:dyDescent="0.3">
      <c r="A346" s="143" t="s">
        <v>127</v>
      </c>
      <c r="B346" s="144" t="s">
        <v>6</v>
      </c>
      <c r="C346" s="390">
        <v>723.35</v>
      </c>
      <c r="D346" s="391"/>
      <c r="E346" s="392"/>
      <c r="F346" s="144" t="s">
        <v>5</v>
      </c>
      <c r="G346" s="144" t="s">
        <v>4</v>
      </c>
      <c r="H346" s="144" t="s">
        <v>3</v>
      </c>
      <c r="I346" s="166"/>
      <c r="J346" s="166"/>
    </row>
    <row r="347" spans="1:10" ht="15" customHeight="1" x14ac:dyDescent="0.3">
      <c r="A347" s="146" t="s">
        <v>126</v>
      </c>
      <c r="B347" s="369" t="s">
        <v>123</v>
      </c>
      <c r="C347" s="384">
        <v>31</v>
      </c>
      <c r="D347" s="385"/>
      <c r="E347" s="386"/>
      <c r="F347" s="369" t="s">
        <v>5</v>
      </c>
      <c r="G347" s="369" t="s">
        <v>4</v>
      </c>
      <c r="H347" s="369" t="s">
        <v>3</v>
      </c>
      <c r="I347" s="371"/>
      <c r="J347" s="372"/>
    </row>
    <row r="348" spans="1:10" ht="15" customHeight="1" x14ac:dyDescent="0.3">
      <c r="A348" s="147" t="s">
        <v>125</v>
      </c>
      <c r="B348" s="370"/>
      <c r="C348" s="387"/>
      <c r="D348" s="388"/>
      <c r="E348" s="389"/>
      <c r="F348" s="370"/>
      <c r="G348" s="370"/>
      <c r="H348" s="370"/>
      <c r="I348" s="371"/>
      <c r="J348" s="372"/>
    </row>
    <row r="349" spans="1:10" ht="15" customHeight="1" x14ac:dyDescent="0.3">
      <c r="A349" s="143" t="s">
        <v>124</v>
      </c>
      <c r="B349" s="144" t="s">
        <v>123</v>
      </c>
      <c r="C349" s="390">
        <v>6</v>
      </c>
      <c r="D349" s="391"/>
      <c r="E349" s="392"/>
      <c r="F349" s="144" t="s">
        <v>5</v>
      </c>
      <c r="G349" s="144" t="s">
        <v>4</v>
      </c>
      <c r="H349" s="144" t="s">
        <v>3</v>
      </c>
      <c r="I349" s="166"/>
      <c r="J349" s="166"/>
    </row>
    <row r="350" spans="1:10" ht="15" customHeight="1" x14ac:dyDescent="0.3">
      <c r="A350" s="146" t="s">
        <v>122</v>
      </c>
      <c r="B350" s="369" t="s">
        <v>36</v>
      </c>
      <c r="C350" s="396">
        <v>27</v>
      </c>
      <c r="D350" s="396">
        <v>30</v>
      </c>
      <c r="E350" s="396">
        <v>27</v>
      </c>
      <c r="F350" s="369" t="s">
        <v>5</v>
      </c>
      <c r="G350" s="369" t="s">
        <v>120</v>
      </c>
      <c r="H350" s="369" t="s">
        <v>3</v>
      </c>
      <c r="I350" s="371"/>
      <c r="J350" s="372"/>
    </row>
    <row r="351" spans="1:10" ht="15" customHeight="1" x14ac:dyDescent="0.3">
      <c r="A351" s="147" t="s">
        <v>119</v>
      </c>
      <c r="B351" s="370"/>
      <c r="C351" s="397"/>
      <c r="D351" s="397"/>
      <c r="E351" s="397"/>
      <c r="F351" s="370"/>
      <c r="G351" s="370"/>
      <c r="H351" s="370"/>
      <c r="I351" s="371"/>
      <c r="J351" s="372"/>
    </row>
    <row r="352" spans="1:10" ht="30" customHeight="1" x14ac:dyDescent="0.3">
      <c r="A352" s="143" t="s">
        <v>118</v>
      </c>
      <c r="B352" s="144" t="s">
        <v>6</v>
      </c>
      <c r="C352" s="393" t="s">
        <v>116</v>
      </c>
      <c r="D352" s="394"/>
      <c r="E352" s="395"/>
      <c r="F352" s="145">
        <v>500</v>
      </c>
      <c r="G352" s="145">
        <v>600</v>
      </c>
      <c r="H352" s="144" t="s">
        <v>83</v>
      </c>
      <c r="I352" s="166"/>
      <c r="J352" s="166"/>
    </row>
    <row r="353" spans="1:10" ht="30" customHeight="1" x14ac:dyDescent="0.3">
      <c r="A353" s="143" t="s">
        <v>117</v>
      </c>
      <c r="B353" s="144" t="s">
        <v>36</v>
      </c>
      <c r="C353" s="393" t="s">
        <v>116</v>
      </c>
      <c r="D353" s="394"/>
      <c r="E353" s="395"/>
      <c r="F353" s="145">
        <v>25</v>
      </c>
      <c r="G353" s="145">
        <v>30</v>
      </c>
      <c r="H353" s="144" t="s">
        <v>83</v>
      </c>
      <c r="I353" s="166"/>
      <c r="J353" s="166"/>
    </row>
    <row r="354" spans="1:10" ht="15" customHeight="1" x14ac:dyDescent="0.3">
      <c r="A354" s="143" t="s">
        <v>115</v>
      </c>
      <c r="B354" s="144" t="s">
        <v>6</v>
      </c>
      <c r="C354" s="390">
        <v>1813</v>
      </c>
      <c r="D354" s="391"/>
      <c r="E354" s="392"/>
      <c r="F354" s="144" t="s">
        <v>5</v>
      </c>
      <c r="G354" s="144" t="s">
        <v>4</v>
      </c>
      <c r="H354" s="144" t="s">
        <v>3</v>
      </c>
      <c r="I354" s="166"/>
      <c r="J354" s="166"/>
    </row>
    <row r="355" spans="1:10" ht="15" customHeight="1" x14ac:dyDescent="0.3">
      <c r="A355" s="143" t="s">
        <v>114</v>
      </c>
      <c r="B355" s="144" t="s">
        <v>6</v>
      </c>
      <c r="C355" s="390">
        <v>2129</v>
      </c>
      <c r="D355" s="391"/>
      <c r="E355" s="392"/>
      <c r="F355" s="144" t="s">
        <v>5</v>
      </c>
      <c r="G355" s="144" t="s">
        <v>4</v>
      </c>
      <c r="H355" s="144" t="s">
        <v>3</v>
      </c>
      <c r="I355" s="166"/>
      <c r="J355" s="166"/>
    </row>
    <row r="356" spans="1:10" ht="15" customHeight="1" x14ac:dyDescent="0.3">
      <c r="A356" s="143" t="s">
        <v>113</v>
      </c>
      <c r="B356" s="144" t="s">
        <v>6</v>
      </c>
      <c r="C356" s="390">
        <v>2675</v>
      </c>
      <c r="D356" s="391"/>
      <c r="E356" s="392"/>
      <c r="F356" s="144" t="s">
        <v>5</v>
      </c>
      <c r="G356" s="144" t="s">
        <v>4</v>
      </c>
      <c r="H356" s="144" t="s">
        <v>3</v>
      </c>
      <c r="I356" s="166"/>
      <c r="J356" s="166"/>
    </row>
    <row r="357" spans="1:10" ht="15" customHeight="1" x14ac:dyDescent="0.3">
      <c r="A357" s="146" t="s">
        <v>627</v>
      </c>
      <c r="B357" s="369" t="s">
        <v>6</v>
      </c>
      <c r="C357" s="384">
        <v>2208</v>
      </c>
      <c r="D357" s="385"/>
      <c r="E357" s="386"/>
      <c r="F357" s="369" t="s">
        <v>5</v>
      </c>
      <c r="G357" s="369" t="s">
        <v>4</v>
      </c>
      <c r="H357" s="369" t="s">
        <v>3</v>
      </c>
      <c r="I357" s="371"/>
      <c r="J357" s="372"/>
    </row>
    <row r="358" spans="1:10" ht="15" customHeight="1" x14ac:dyDescent="0.3">
      <c r="A358" s="147" t="s">
        <v>628</v>
      </c>
      <c r="B358" s="370"/>
      <c r="C358" s="387"/>
      <c r="D358" s="388"/>
      <c r="E358" s="389"/>
      <c r="F358" s="370"/>
      <c r="G358" s="370"/>
      <c r="H358" s="370"/>
      <c r="I358" s="371"/>
      <c r="J358" s="372"/>
    </row>
    <row r="359" spans="1:10" ht="15" customHeight="1" x14ac:dyDescent="0.3">
      <c r="A359" s="146" t="s">
        <v>629</v>
      </c>
      <c r="B359" s="369" t="s">
        <v>6</v>
      </c>
      <c r="C359" s="384">
        <v>1867</v>
      </c>
      <c r="D359" s="385"/>
      <c r="E359" s="386"/>
      <c r="F359" s="369" t="s">
        <v>5</v>
      </c>
      <c r="G359" s="369" t="s">
        <v>4</v>
      </c>
      <c r="H359" s="369" t="s">
        <v>3</v>
      </c>
      <c r="I359" s="371"/>
      <c r="J359" s="372"/>
    </row>
    <row r="360" spans="1:10" ht="15" customHeight="1" x14ac:dyDescent="0.3">
      <c r="A360" s="147" t="s">
        <v>630</v>
      </c>
      <c r="B360" s="370"/>
      <c r="C360" s="387"/>
      <c r="D360" s="388"/>
      <c r="E360" s="389"/>
      <c r="F360" s="370"/>
      <c r="G360" s="370"/>
      <c r="H360" s="370"/>
      <c r="I360" s="371"/>
      <c r="J360" s="372"/>
    </row>
    <row r="361" spans="1:10" ht="15" customHeight="1" x14ac:dyDescent="0.3">
      <c r="A361" s="143" t="s">
        <v>631</v>
      </c>
      <c r="B361" s="144" t="s">
        <v>6</v>
      </c>
      <c r="C361" s="390">
        <v>1061</v>
      </c>
      <c r="D361" s="391"/>
      <c r="E361" s="392"/>
      <c r="F361" s="144" t="s">
        <v>5</v>
      </c>
      <c r="G361" s="144" t="s">
        <v>4</v>
      </c>
      <c r="H361" s="144" t="s">
        <v>3</v>
      </c>
      <c r="I361" s="166"/>
      <c r="J361" s="166"/>
    </row>
    <row r="362" spans="1:10" ht="15" customHeight="1" x14ac:dyDescent="0.3">
      <c r="A362" s="143" t="s">
        <v>632</v>
      </c>
      <c r="B362" s="144" t="s">
        <v>6</v>
      </c>
      <c r="C362" s="390">
        <v>1605</v>
      </c>
      <c r="D362" s="391"/>
      <c r="E362" s="392"/>
      <c r="F362" s="144" t="s">
        <v>5</v>
      </c>
      <c r="G362" s="144" t="s">
        <v>4</v>
      </c>
      <c r="H362" s="144" t="s">
        <v>3</v>
      </c>
      <c r="I362" s="1"/>
      <c r="J362" s="1"/>
    </row>
    <row r="363" spans="1:10" ht="15" customHeight="1" x14ac:dyDescent="0.3">
      <c r="A363" s="143" t="s">
        <v>112</v>
      </c>
      <c r="B363" s="144" t="s">
        <v>6</v>
      </c>
      <c r="C363" s="390">
        <v>1304</v>
      </c>
      <c r="D363" s="391"/>
      <c r="E363" s="392"/>
      <c r="F363" s="144" t="s">
        <v>5</v>
      </c>
      <c r="G363" s="144" t="s">
        <v>4</v>
      </c>
      <c r="H363" s="144" t="s">
        <v>3</v>
      </c>
      <c r="I363" s="166"/>
      <c r="J363" s="166"/>
    </row>
    <row r="364" spans="1:10" ht="15" customHeight="1" x14ac:dyDescent="0.3">
      <c r="A364" s="143" t="s">
        <v>111</v>
      </c>
      <c r="B364" s="144" t="s">
        <v>6</v>
      </c>
      <c r="C364" s="390">
        <v>1848</v>
      </c>
      <c r="D364" s="391"/>
      <c r="E364" s="392"/>
      <c r="F364" s="144" t="s">
        <v>5</v>
      </c>
      <c r="G364" s="144" t="s">
        <v>4</v>
      </c>
      <c r="H364" s="144" t="s">
        <v>3</v>
      </c>
      <c r="I364" s="166"/>
      <c r="J364" s="166"/>
    </row>
    <row r="365" spans="1:10" ht="15" customHeight="1" x14ac:dyDescent="0.3">
      <c r="A365" s="143" t="s">
        <v>110</v>
      </c>
      <c r="B365" s="144" t="s">
        <v>6</v>
      </c>
      <c r="C365" s="390">
        <v>1410</v>
      </c>
      <c r="D365" s="391"/>
      <c r="E365" s="392"/>
      <c r="F365" s="144" t="s">
        <v>5</v>
      </c>
      <c r="G365" s="144" t="s">
        <v>4</v>
      </c>
      <c r="H365" s="144" t="s">
        <v>3</v>
      </c>
      <c r="I365" s="166"/>
      <c r="J365" s="166"/>
    </row>
    <row r="366" spans="1:10" ht="15" customHeight="1" x14ac:dyDescent="0.3">
      <c r="A366" s="143" t="s">
        <v>109</v>
      </c>
      <c r="B366" s="144" t="s">
        <v>6</v>
      </c>
      <c r="C366" s="390">
        <v>1954</v>
      </c>
      <c r="D366" s="391"/>
      <c r="E366" s="392"/>
      <c r="F366" s="144" t="s">
        <v>5</v>
      </c>
      <c r="G366" s="144" t="s">
        <v>4</v>
      </c>
      <c r="H366" s="144" t="s">
        <v>3</v>
      </c>
      <c r="I366" s="166"/>
      <c r="J366" s="166"/>
    </row>
    <row r="367" spans="1:10" ht="15" customHeight="1" x14ac:dyDescent="0.3">
      <c r="A367" s="143" t="s">
        <v>108</v>
      </c>
      <c r="B367" s="144" t="s">
        <v>6</v>
      </c>
      <c r="C367" s="390">
        <v>1534</v>
      </c>
      <c r="D367" s="391"/>
      <c r="E367" s="392"/>
      <c r="F367" s="144" t="s">
        <v>5</v>
      </c>
      <c r="G367" s="144" t="s">
        <v>4</v>
      </c>
      <c r="H367" s="144" t="s">
        <v>3</v>
      </c>
      <c r="I367" s="166"/>
      <c r="J367" s="166"/>
    </row>
    <row r="368" spans="1:10" ht="15" customHeight="1" x14ac:dyDescent="0.3">
      <c r="A368" s="143" t="s">
        <v>107</v>
      </c>
      <c r="B368" s="144" t="s">
        <v>6</v>
      </c>
      <c r="C368" s="390">
        <v>2078</v>
      </c>
      <c r="D368" s="391"/>
      <c r="E368" s="392"/>
      <c r="F368" s="144" t="s">
        <v>5</v>
      </c>
      <c r="G368" s="144" t="s">
        <v>4</v>
      </c>
      <c r="H368" s="144" t="s">
        <v>3</v>
      </c>
      <c r="I368" s="166"/>
      <c r="J368" s="166"/>
    </row>
    <row r="369" spans="1:10" ht="15" customHeight="1" x14ac:dyDescent="0.3">
      <c r="A369" s="143" t="s">
        <v>106</v>
      </c>
      <c r="B369" s="144" t="s">
        <v>6</v>
      </c>
      <c r="C369" s="390">
        <v>1782</v>
      </c>
      <c r="D369" s="391"/>
      <c r="E369" s="392"/>
      <c r="F369" s="144" t="s">
        <v>5</v>
      </c>
      <c r="G369" s="144" t="s">
        <v>4</v>
      </c>
      <c r="H369" s="144" t="s">
        <v>3</v>
      </c>
      <c r="I369" s="166"/>
      <c r="J369" s="166"/>
    </row>
    <row r="370" spans="1:10" ht="15" customHeight="1" x14ac:dyDescent="0.3">
      <c r="A370" s="143" t="s">
        <v>105</v>
      </c>
      <c r="B370" s="144" t="s">
        <v>6</v>
      </c>
      <c r="C370" s="390">
        <v>2323.25</v>
      </c>
      <c r="D370" s="391"/>
      <c r="E370" s="392"/>
      <c r="F370" s="144" t="s">
        <v>5</v>
      </c>
      <c r="G370" s="144" t="s">
        <v>4</v>
      </c>
      <c r="H370" s="144" t="s">
        <v>3</v>
      </c>
      <c r="I370" s="166"/>
      <c r="J370" s="166"/>
    </row>
    <row r="371" spans="1:10" ht="45" customHeight="1" x14ac:dyDescent="0.3">
      <c r="A371" s="143" t="s">
        <v>104</v>
      </c>
      <c r="B371" s="144" t="s">
        <v>6</v>
      </c>
      <c r="C371" s="393" t="s">
        <v>84</v>
      </c>
      <c r="D371" s="394"/>
      <c r="E371" s="395"/>
      <c r="F371" s="145">
        <v>558</v>
      </c>
      <c r="G371" s="145">
        <v>669.5</v>
      </c>
      <c r="H371" s="144" t="s">
        <v>83</v>
      </c>
      <c r="I371" s="166"/>
      <c r="J371" s="166"/>
    </row>
    <row r="372" spans="1:10" ht="30" x14ac:dyDescent="0.3">
      <c r="A372" s="143" t="s">
        <v>103</v>
      </c>
      <c r="B372" s="144" t="s">
        <v>6</v>
      </c>
      <c r="C372" s="390">
        <v>75.5</v>
      </c>
      <c r="D372" s="391"/>
      <c r="E372" s="392"/>
      <c r="F372" s="144" t="s">
        <v>5</v>
      </c>
      <c r="G372" s="144" t="s">
        <v>4</v>
      </c>
      <c r="H372" s="144" t="s">
        <v>3</v>
      </c>
      <c r="I372" s="166"/>
      <c r="J372" s="166"/>
    </row>
    <row r="373" spans="1:10" ht="25.8" customHeight="1" x14ac:dyDescent="0.3">
      <c r="A373" s="143" t="s">
        <v>102</v>
      </c>
      <c r="B373" s="144" t="s">
        <v>6</v>
      </c>
      <c r="C373" s="390">
        <v>140.75</v>
      </c>
      <c r="D373" s="391"/>
      <c r="E373" s="392"/>
      <c r="F373" s="144" t="s">
        <v>5</v>
      </c>
      <c r="G373" s="144" t="s">
        <v>4</v>
      </c>
      <c r="H373" s="144" t="s">
        <v>3</v>
      </c>
      <c r="I373" s="166"/>
      <c r="J373" s="166"/>
    </row>
    <row r="374" spans="1:10" ht="45" customHeight="1" x14ac:dyDescent="0.3">
      <c r="A374" s="143" t="s">
        <v>101</v>
      </c>
      <c r="B374" s="144" t="s">
        <v>85</v>
      </c>
      <c r="C374" s="393" t="s">
        <v>84</v>
      </c>
      <c r="D374" s="394"/>
      <c r="E374" s="395"/>
      <c r="F374" s="145">
        <v>2632.5</v>
      </c>
      <c r="G374" s="145">
        <v>3159</v>
      </c>
      <c r="H374" s="144" t="s">
        <v>83</v>
      </c>
      <c r="I374" s="166"/>
      <c r="J374" s="166"/>
    </row>
    <row r="375" spans="1:10" ht="15.6" customHeight="1" x14ac:dyDescent="0.3">
      <c r="A375" s="373" t="s">
        <v>100</v>
      </c>
      <c r="B375" s="374"/>
      <c r="C375" s="374"/>
      <c r="D375" s="374"/>
      <c r="E375" s="374"/>
      <c r="F375" s="374"/>
      <c r="G375" s="374"/>
      <c r="H375" s="375"/>
      <c r="I375" s="166"/>
      <c r="J375" s="166"/>
    </row>
    <row r="376" spans="1:10" ht="16.2" customHeight="1" x14ac:dyDescent="0.3">
      <c r="A376" s="382" t="s">
        <v>81</v>
      </c>
      <c r="B376" s="382" t="s">
        <v>80</v>
      </c>
      <c r="C376" s="141" t="s">
        <v>79</v>
      </c>
      <c r="D376" s="141" t="s">
        <v>78</v>
      </c>
      <c r="E376" s="141" t="s">
        <v>77</v>
      </c>
      <c r="F376" s="141" t="s">
        <v>76</v>
      </c>
      <c r="G376" s="141" t="s">
        <v>76</v>
      </c>
      <c r="H376" s="382" t="s">
        <v>75</v>
      </c>
      <c r="I376" s="371"/>
      <c r="J376" s="372"/>
    </row>
    <row r="377" spans="1:10" ht="15" customHeight="1" x14ac:dyDescent="0.3">
      <c r="A377" s="383"/>
      <c r="B377" s="383"/>
      <c r="C377" s="142" t="s">
        <v>74</v>
      </c>
      <c r="D377" s="142" t="s">
        <v>74</v>
      </c>
      <c r="E377" s="142" t="s">
        <v>74</v>
      </c>
      <c r="F377" s="142" t="s">
        <v>73</v>
      </c>
      <c r="G377" s="142" t="s">
        <v>72</v>
      </c>
      <c r="H377" s="383"/>
      <c r="I377" s="371"/>
      <c r="J377" s="372"/>
    </row>
    <row r="378" spans="1:10" ht="15" customHeight="1" x14ac:dyDescent="0.3">
      <c r="A378" s="143" t="s">
        <v>99</v>
      </c>
      <c r="B378" s="144" t="s">
        <v>55</v>
      </c>
      <c r="C378" s="390">
        <v>10.76</v>
      </c>
      <c r="D378" s="391"/>
      <c r="E378" s="392"/>
      <c r="F378" s="144" t="s">
        <v>5</v>
      </c>
      <c r="G378" s="144" t="s">
        <v>4</v>
      </c>
      <c r="H378" s="144" t="s">
        <v>3</v>
      </c>
      <c r="I378" s="140"/>
      <c r="J378" s="140"/>
    </row>
    <row r="379" spans="1:10" ht="15" customHeight="1" x14ac:dyDescent="0.3">
      <c r="A379" s="143" t="s">
        <v>98</v>
      </c>
      <c r="B379" s="144" t="s">
        <v>55</v>
      </c>
      <c r="C379" s="145">
        <v>19</v>
      </c>
      <c r="D379" s="145">
        <v>16</v>
      </c>
      <c r="E379" s="145">
        <v>16</v>
      </c>
      <c r="F379" s="144" t="s">
        <v>5</v>
      </c>
      <c r="G379" s="144" t="s">
        <v>4</v>
      </c>
      <c r="H379" s="144" t="s">
        <v>3</v>
      </c>
      <c r="I379" s="166"/>
      <c r="J379" s="166"/>
    </row>
    <row r="380" spans="1:10" ht="15" customHeight="1" x14ac:dyDescent="0.3">
      <c r="A380" s="143" t="s">
        <v>97</v>
      </c>
      <c r="B380" s="144" t="s">
        <v>55</v>
      </c>
      <c r="C380" s="390">
        <v>16.5</v>
      </c>
      <c r="D380" s="391"/>
      <c r="E380" s="392"/>
      <c r="F380" s="144" t="s">
        <v>5</v>
      </c>
      <c r="G380" s="144" t="s">
        <v>4</v>
      </c>
      <c r="H380" s="144" t="s">
        <v>3</v>
      </c>
      <c r="I380" s="166"/>
      <c r="J380" s="166"/>
    </row>
    <row r="381" spans="1:10" ht="15" customHeight="1" x14ac:dyDescent="0.3">
      <c r="A381" s="143" t="s">
        <v>96</v>
      </c>
      <c r="B381" s="144" t="s">
        <v>55</v>
      </c>
      <c r="C381" s="145">
        <v>21.25</v>
      </c>
      <c r="D381" s="145">
        <v>18</v>
      </c>
      <c r="E381" s="145">
        <v>18</v>
      </c>
      <c r="F381" s="144" t="s">
        <v>5</v>
      </c>
      <c r="G381" s="144" t="s">
        <v>4</v>
      </c>
      <c r="H381" s="144" t="s">
        <v>3</v>
      </c>
      <c r="I381" s="166"/>
      <c r="J381" s="166"/>
    </row>
    <row r="382" spans="1:10" ht="15" customHeight="1" x14ac:dyDescent="0.3">
      <c r="A382" s="143" t="s">
        <v>95</v>
      </c>
      <c r="B382" s="144" t="s">
        <v>55</v>
      </c>
      <c r="C382" s="390">
        <v>10.5</v>
      </c>
      <c r="D382" s="391"/>
      <c r="E382" s="392"/>
      <c r="F382" s="144" t="s">
        <v>5</v>
      </c>
      <c r="G382" s="144" t="s">
        <v>4</v>
      </c>
      <c r="H382" s="144" t="s">
        <v>3</v>
      </c>
      <c r="I382" s="166"/>
      <c r="J382" s="166"/>
    </row>
    <row r="383" spans="1:10" ht="45" customHeight="1" x14ac:dyDescent="0.3">
      <c r="A383" s="143" t="s">
        <v>633</v>
      </c>
      <c r="B383" s="144" t="s">
        <v>6</v>
      </c>
      <c r="C383" s="393" t="s">
        <v>84</v>
      </c>
      <c r="D383" s="394"/>
      <c r="E383" s="395"/>
      <c r="F383" s="145">
        <v>50000</v>
      </c>
      <c r="G383" s="145">
        <v>60000</v>
      </c>
      <c r="H383" s="144" t="s">
        <v>83</v>
      </c>
      <c r="I383" s="166"/>
      <c r="J383" s="166"/>
    </row>
    <row r="384" spans="1:10" ht="15" customHeight="1" x14ac:dyDescent="0.3">
      <c r="A384" s="143" t="s">
        <v>403</v>
      </c>
      <c r="B384" s="144" t="s">
        <v>55</v>
      </c>
      <c r="C384" s="390">
        <v>383</v>
      </c>
      <c r="D384" s="391"/>
      <c r="E384" s="392"/>
      <c r="F384" s="144" t="s">
        <v>5</v>
      </c>
      <c r="G384" s="144" t="s">
        <v>4</v>
      </c>
      <c r="H384" s="144" t="s">
        <v>3</v>
      </c>
      <c r="I384" s="166"/>
      <c r="J384" s="166"/>
    </row>
    <row r="385" spans="1:10" ht="15" customHeight="1" x14ac:dyDescent="0.3">
      <c r="A385" s="143" t="s">
        <v>634</v>
      </c>
      <c r="B385" s="144" t="s">
        <v>55</v>
      </c>
      <c r="C385" s="390">
        <v>299</v>
      </c>
      <c r="D385" s="391"/>
      <c r="E385" s="392"/>
      <c r="F385" s="144" t="s">
        <v>5</v>
      </c>
      <c r="G385" s="144" t="s">
        <v>4</v>
      </c>
      <c r="H385" s="144" t="s">
        <v>3</v>
      </c>
      <c r="I385" s="166"/>
      <c r="J385" s="166"/>
    </row>
    <row r="386" spans="1:10" ht="15" customHeight="1" x14ac:dyDescent="0.3">
      <c r="A386" s="143" t="s">
        <v>635</v>
      </c>
      <c r="B386" s="144" t="s">
        <v>55</v>
      </c>
      <c r="C386" s="390">
        <v>252</v>
      </c>
      <c r="D386" s="391"/>
      <c r="E386" s="392"/>
      <c r="F386" s="144" t="s">
        <v>5</v>
      </c>
      <c r="G386" s="144" t="s">
        <v>4</v>
      </c>
      <c r="H386" s="144" t="s">
        <v>3</v>
      </c>
      <c r="I386" s="166"/>
      <c r="J386" s="166"/>
    </row>
    <row r="387" spans="1:10" ht="15" customHeight="1" x14ac:dyDescent="0.3">
      <c r="A387" s="143" t="s">
        <v>636</v>
      </c>
      <c r="B387" s="144" t="s">
        <v>55</v>
      </c>
      <c r="C387" s="390">
        <v>271</v>
      </c>
      <c r="D387" s="391"/>
      <c r="E387" s="392"/>
      <c r="F387" s="144" t="s">
        <v>5</v>
      </c>
      <c r="G387" s="144" t="s">
        <v>4</v>
      </c>
      <c r="H387" s="144" t="s">
        <v>3</v>
      </c>
      <c r="I387" s="166"/>
      <c r="J387" s="166"/>
    </row>
    <row r="388" spans="1:10" ht="15" customHeight="1" x14ac:dyDescent="0.3">
      <c r="A388" s="143" t="s">
        <v>407</v>
      </c>
      <c r="B388" s="144" t="s">
        <v>55</v>
      </c>
      <c r="C388" s="390">
        <v>233</v>
      </c>
      <c r="D388" s="391"/>
      <c r="E388" s="392"/>
      <c r="F388" s="144" t="s">
        <v>5</v>
      </c>
      <c r="G388" s="144" t="s">
        <v>4</v>
      </c>
      <c r="H388" s="144" t="s">
        <v>3</v>
      </c>
      <c r="I388" s="166"/>
      <c r="J388" s="166"/>
    </row>
    <row r="389" spans="1:10" ht="45" customHeight="1" x14ac:dyDescent="0.3">
      <c r="A389" s="143" t="s">
        <v>637</v>
      </c>
      <c r="B389" s="144" t="s">
        <v>6</v>
      </c>
      <c r="C389" s="393" t="s">
        <v>84</v>
      </c>
      <c r="D389" s="394"/>
      <c r="E389" s="395"/>
      <c r="F389" s="145">
        <v>5020</v>
      </c>
      <c r="G389" s="145">
        <v>6024</v>
      </c>
      <c r="H389" s="144" t="s">
        <v>83</v>
      </c>
      <c r="I389" s="166"/>
      <c r="J389" s="166"/>
    </row>
    <row r="390" spans="1:10" ht="45" customHeight="1" x14ac:dyDescent="0.3">
      <c r="A390" s="143" t="s">
        <v>94</v>
      </c>
      <c r="B390" s="144" t="s">
        <v>6</v>
      </c>
      <c r="C390" s="393" t="s">
        <v>84</v>
      </c>
      <c r="D390" s="394"/>
      <c r="E390" s="395"/>
      <c r="F390" s="145">
        <v>34804</v>
      </c>
      <c r="G390" s="145">
        <v>41764.5</v>
      </c>
      <c r="H390" s="144" t="s">
        <v>83</v>
      </c>
      <c r="I390" s="166"/>
      <c r="J390" s="166"/>
    </row>
    <row r="391" spans="1:10" ht="45" customHeight="1" x14ac:dyDescent="0.3">
      <c r="A391" s="143" t="s">
        <v>638</v>
      </c>
      <c r="B391" s="144" t="s">
        <v>6</v>
      </c>
      <c r="C391" s="393" t="s">
        <v>84</v>
      </c>
      <c r="D391" s="394"/>
      <c r="E391" s="395"/>
      <c r="F391" s="145">
        <v>43957</v>
      </c>
      <c r="G391" s="145">
        <v>52748</v>
      </c>
      <c r="H391" s="144" t="s">
        <v>83</v>
      </c>
      <c r="I391" s="166"/>
      <c r="J391" s="166"/>
    </row>
    <row r="392" spans="1:10" ht="45" customHeight="1" x14ac:dyDescent="0.3">
      <c r="A392" s="143" t="s">
        <v>93</v>
      </c>
      <c r="B392" s="144" t="s">
        <v>6</v>
      </c>
      <c r="C392" s="393" t="s">
        <v>84</v>
      </c>
      <c r="D392" s="394"/>
      <c r="E392" s="395"/>
      <c r="F392" s="145">
        <v>55715</v>
      </c>
      <c r="G392" s="145">
        <v>66858</v>
      </c>
      <c r="H392" s="144" t="s">
        <v>83</v>
      </c>
      <c r="I392" s="166"/>
      <c r="J392" s="166"/>
    </row>
    <row r="393" spans="1:10" ht="45" customHeight="1" x14ac:dyDescent="0.3">
      <c r="A393" s="143" t="s">
        <v>639</v>
      </c>
      <c r="B393" s="144" t="s">
        <v>6</v>
      </c>
      <c r="C393" s="393" t="s">
        <v>84</v>
      </c>
      <c r="D393" s="394"/>
      <c r="E393" s="395"/>
      <c r="F393" s="145">
        <v>61424</v>
      </c>
      <c r="G393" s="145">
        <v>73709</v>
      </c>
      <c r="H393" s="144" t="s">
        <v>83</v>
      </c>
      <c r="I393" s="166"/>
      <c r="J393" s="166"/>
    </row>
    <row r="394" spans="1:10" ht="45" customHeight="1" x14ac:dyDescent="0.3">
      <c r="A394" s="143" t="s">
        <v>640</v>
      </c>
      <c r="B394" s="144" t="s">
        <v>6</v>
      </c>
      <c r="C394" s="393" t="s">
        <v>84</v>
      </c>
      <c r="D394" s="394"/>
      <c r="E394" s="395"/>
      <c r="F394" s="145">
        <v>16411</v>
      </c>
      <c r="G394" s="145">
        <v>19693</v>
      </c>
      <c r="H394" s="144" t="s">
        <v>83</v>
      </c>
      <c r="I394" s="166"/>
      <c r="J394" s="166"/>
    </row>
    <row r="395" spans="1:10" ht="45" customHeight="1" x14ac:dyDescent="0.3">
      <c r="A395" s="143" t="s">
        <v>641</v>
      </c>
      <c r="B395" s="144" t="s">
        <v>6</v>
      </c>
      <c r="C395" s="393" t="s">
        <v>84</v>
      </c>
      <c r="D395" s="394"/>
      <c r="E395" s="395"/>
      <c r="F395" s="145">
        <v>18755</v>
      </c>
      <c r="G395" s="145">
        <v>22506</v>
      </c>
      <c r="H395" s="144" t="s">
        <v>83</v>
      </c>
      <c r="I395" s="166"/>
      <c r="J395" s="166"/>
    </row>
    <row r="396" spans="1:10" ht="45" customHeight="1" x14ac:dyDescent="0.3">
      <c r="A396" s="143" t="s">
        <v>642</v>
      </c>
      <c r="B396" s="144" t="s">
        <v>6</v>
      </c>
      <c r="C396" s="393" t="s">
        <v>84</v>
      </c>
      <c r="D396" s="394"/>
      <c r="E396" s="395"/>
      <c r="F396" s="145">
        <v>21351</v>
      </c>
      <c r="G396" s="145">
        <v>25621</v>
      </c>
      <c r="H396" s="144" t="s">
        <v>83</v>
      </c>
      <c r="I396" s="166"/>
      <c r="J396" s="166"/>
    </row>
    <row r="397" spans="1:10" ht="45" customHeight="1" x14ac:dyDescent="0.3">
      <c r="A397" s="143" t="s">
        <v>643</v>
      </c>
      <c r="B397" s="144" t="s">
        <v>6</v>
      </c>
      <c r="C397" s="393" t="s">
        <v>84</v>
      </c>
      <c r="D397" s="394"/>
      <c r="E397" s="395"/>
      <c r="F397" s="145">
        <v>23779</v>
      </c>
      <c r="G397" s="145">
        <v>28534.5</v>
      </c>
      <c r="H397" s="144" t="s">
        <v>83</v>
      </c>
      <c r="I397" s="166"/>
      <c r="J397" s="166"/>
    </row>
    <row r="398" spans="1:10" ht="45" customHeight="1" x14ac:dyDescent="0.3">
      <c r="A398" s="143" t="s">
        <v>644</v>
      </c>
      <c r="B398" s="144" t="s">
        <v>6</v>
      </c>
      <c r="C398" s="393" t="s">
        <v>84</v>
      </c>
      <c r="D398" s="394"/>
      <c r="E398" s="395"/>
      <c r="F398" s="145">
        <v>29222</v>
      </c>
      <c r="G398" s="145">
        <v>35066.5</v>
      </c>
      <c r="H398" s="144" t="s">
        <v>83</v>
      </c>
      <c r="I398" s="166"/>
      <c r="J398" s="166"/>
    </row>
    <row r="399" spans="1:10" ht="15" customHeight="1" x14ac:dyDescent="0.3">
      <c r="A399" s="143" t="s">
        <v>92</v>
      </c>
      <c r="B399" s="144" t="s">
        <v>55</v>
      </c>
      <c r="C399" s="390">
        <v>24.5</v>
      </c>
      <c r="D399" s="391"/>
      <c r="E399" s="392"/>
      <c r="F399" s="144" t="s">
        <v>5</v>
      </c>
      <c r="G399" s="144" t="s">
        <v>4</v>
      </c>
      <c r="H399" s="144" t="s">
        <v>83</v>
      </c>
      <c r="I399" s="166"/>
      <c r="J399" s="166"/>
    </row>
    <row r="400" spans="1:10" ht="15" customHeight="1" x14ac:dyDescent="0.3">
      <c r="A400" s="143" t="s">
        <v>91</v>
      </c>
      <c r="B400" s="144" t="s">
        <v>90</v>
      </c>
      <c r="C400" s="390">
        <v>0.04</v>
      </c>
      <c r="D400" s="391"/>
      <c r="E400" s="392"/>
      <c r="F400" s="145">
        <v>50000</v>
      </c>
      <c r="G400" s="145">
        <v>50000</v>
      </c>
      <c r="H400" s="144" t="s">
        <v>89</v>
      </c>
      <c r="I400" s="166"/>
      <c r="J400" s="166"/>
    </row>
    <row r="401" spans="1:10" ht="45" customHeight="1" x14ac:dyDescent="0.3">
      <c r="A401" s="143" t="s">
        <v>645</v>
      </c>
      <c r="B401" s="144" t="s">
        <v>85</v>
      </c>
      <c r="C401" s="393" t="s">
        <v>84</v>
      </c>
      <c r="D401" s="394"/>
      <c r="E401" s="395"/>
      <c r="F401" s="145">
        <v>75000</v>
      </c>
      <c r="G401" s="145">
        <v>90000</v>
      </c>
      <c r="H401" s="144" t="s">
        <v>83</v>
      </c>
      <c r="I401" s="167"/>
      <c r="J401" s="167"/>
    </row>
    <row r="402" spans="1:10" ht="15" customHeight="1" x14ac:dyDescent="0.3">
      <c r="A402" s="143" t="s">
        <v>646</v>
      </c>
      <c r="B402" s="144" t="s">
        <v>90</v>
      </c>
      <c r="C402" s="439">
        <v>0.04</v>
      </c>
      <c r="D402" s="440"/>
      <c r="E402" s="441"/>
      <c r="F402" s="144" t="s">
        <v>5</v>
      </c>
      <c r="G402" s="144" t="s">
        <v>4</v>
      </c>
      <c r="H402" s="144" t="s">
        <v>89</v>
      </c>
      <c r="I402" s="166"/>
      <c r="J402" s="166"/>
    </row>
    <row r="403" spans="1:10" ht="15" customHeight="1" x14ac:dyDescent="0.3">
      <c r="A403" s="143" t="s">
        <v>647</v>
      </c>
      <c r="B403" s="144" t="s">
        <v>85</v>
      </c>
      <c r="C403" s="442">
        <v>4000</v>
      </c>
      <c r="D403" s="443"/>
      <c r="E403" s="444"/>
      <c r="F403" s="144" t="s">
        <v>5</v>
      </c>
      <c r="G403" s="144" t="s">
        <v>4</v>
      </c>
      <c r="H403" s="144" t="s">
        <v>89</v>
      </c>
      <c r="I403" s="166"/>
      <c r="J403" s="166"/>
    </row>
    <row r="404" spans="1:10" ht="45" customHeight="1" x14ac:dyDescent="0.3">
      <c r="A404" s="143" t="s">
        <v>88</v>
      </c>
      <c r="B404" s="144" t="s">
        <v>6</v>
      </c>
      <c r="C404" s="393" t="s">
        <v>84</v>
      </c>
      <c r="D404" s="394"/>
      <c r="E404" s="395"/>
      <c r="F404" s="145">
        <v>22328</v>
      </c>
      <c r="G404" s="145">
        <v>26793.599999999999</v>
      </c>
      <c r="H404" s="144" t="s">
        <v>83</v>
      </c>
      <c r="I404" s="166"/>
      <c r="J404" s="166"/>
    </row>
    <row r="405" spans="1:10" ht="45" customHeight="1" x14ac:dyDescent="0.3">
      <c r="A405" s="143" t="s">
        <v>87</v>
      </c>
      <c r="B405" s="144" t="s">
        <v>6</v>
      </c>
      <c r="C405" s="393" t="s">
        <v>84</v>
      </c>
      <c r="D405" s="394"/>
      <c r="E405" s="395"/>
      <c r="F405" s="145">
        <v>27910</v>
      </c>
      <c r="G405" s="145">
        <v>33492</v>
      </c>
      <c r="H405" s="144" t="s">
        <v>83</v>
      </c>
      <c r="I405" s="166"/>
      <c r="J405" s="166"/>
    </row>
    <row r="406" spans="1:10" ht="45" customHeight="1" x14ac:dyDescent="0.3">
      <c r="A406" s="143" t="s">
        <v>86</v>
      </c>
      <c r="B406" s="144" t="s">
        <v>6</v>
      </c>
      <c r="C406" s="393" t="s">
        <v>84</v>
      </c>
      <c r="D406" s="394"/>
      <c r="E406" s="395"/>
      <c r="F406" s="145">
        <v>41865</v>
      </c>
      <c r="G406" s="145">
        <v>50238</v>
      </c>
      <c r="H406" s="144" t="s">
        <v>83</v>
      </c>
      <c r="I406" s="166"/>
      <c r="J406" s="166"/>
    </row>
    <row r="407" spans="1:10" ht="45" customHeight="1" x14ac:dyDescent="0.3">
      <c r="A407" s="143" t="s">
        <v>648</v>
      </c>
      <c r="B407" s="144" t="s">
        <v>6</v>
      </c>
      <c r="C407" s="393" t="s">
        <v>84</v>
      </c>
      <c r="D407" s="394"/>
      <c r="E407" s="395"/>
      <c r="F407" s="145">
        <v>25125</v>
      </c>
      <c r="G407" s="145">
        <v>30150</v>
      </c>
      <c r="H407" s="144" t="s">
        <v>83</v>
      </c>
      <c r="I407" s="166"/>
      <c r="J407" s="166"/>
    </row>
    <row r="408" spans="1:10" ht="45" customHeight="1" x14ac:dyDescent="0.3">
      <c r="A408" s="143" t="s">
        <v>649</v>
      </c>
      <c r="B408" s="144" t="s">
        <v>6</v>
      </c>
      <c r="C408" s="393" t="s">
        <v>84</v>
      </c>
      <c r="D408" s="394"/>
      <c r="E408" s="395"/>
      <c r="F408" s="145">
        <v>33525</v>
      </c>
      <c r="G408" s="145">
        <v>40230</v>
      </c>
      <c r="H408" s="144" t="s">
        <v>83</v>
      </c>
      <c r="I408" s="166"/>
      <c r="J408" s="166"/>
    </row>
    <row r="409" spans="1:10" ht="45" customHeight="1" x14ac:dyDescent="0.3">
      <c r="A409" s="143" t="s">
        <v>570</v>
      </c>
      <c r="B409" s="144" t="s">
        <v>85</v>
      </c>
      <c r="C409" s="393" t="s">
        <v>84</v>
      </c>
      <c r="D409" s="394"/>
      <c r="E409" s="395"/>
      <c r="F409" s="169">
        <v>50000</v>
      </c>
      <c r="G409" s="169">
        <v>60000</v>
      </c>
      <c r="H409" s="144" t="s">
        <v>83</v>
      </c>
      <c r="I409" s="166"/>
      <c r="J409" s="166"/>
    </row>
    <row r="410" spans="1:10" ht="15" customHeight="1" x14ac:dyDescent="0.3">
      <c r="A410" s="143" t="s">
        <v>650</v>
      </c>
      <c r="B410" s="144" t="s">
        <v>90</v>
      </c>
      <c r="C410" s="439">
        <v>0.04</v>
      </c>
      <c r="D410" s="440"/>
      <c r="E410" s="441"/>
      <c r="F410" s="145">
        <v>75000</v>
      </c>
      <c r="G410" s="145">
        <v>90000</v>
      </c>
      <c r="H410" s="144" t="s">
        <v>89</v>
      </c>
      <c r="I410" s="166"/>
      <c r="J410" s="166"/>
    </row>
    <row r="411" spans="1:10" ht="15" customHeight="1" x14ac:dyDescent="0.3">
      <c r="A411" s="143" t="s">
        <v>651</v>
      </c>
      <c r="B411" s="144" t="s">
        <v>85</v>
      </c>
      <c r="C411" s="442">
        <v>4000</v>
      </c>
      <c r="D411" s="443"/>
      <c r="E411" s="444"/>
      <c r="F411" s="145">
        <v>75000</v>
      </c>
      <c r="G411" s="145">
        <v>90000</v>
      </c>
      <c r="H411" s="144" t="s">
        <v>89</v>
      </c>
      <c r="I411" s="166"/>
      <c r="J411" s="166"/>
    </row>
    <row r="412" spans="1:10" ht="15.6" customHeight="1" x14ac:dyDescent="0.3">
      <c r="A412" s="373" t="s">
        <v>82</v>
      </c>
      <c r="B412" s="374"/>
      <c r="C412" s="374"/>
      <c r="D412" s="374"/>
      <c r="E412" s="374"/>
      <c r="F412" s="374"/>
      <c r="G412" s="374"/>
      <c r="H412" s="375"/>
      <c r="I412" s="166"/>
      <c r="J412" s="166"/>
    </row>
    <row r="413" spans="1:10" ht="16.2" customHeight="1" x14ac:dyDescent="0.3">
      <c r="A413" s="382" t="s">
        <v>81</v>
      </c>
      <c r="B413" s="382" t="s">
        <v>80</v>
      </c>
      <c r="C413" s="141" t="s">
        <v>79</v>
      </c>
      <c r="D413" s="141" t="s">
        <v>78</v>
      </c>
      <c r="E413" s="141" t="s">
        <v>77</v>
      </c>
      <c r="F413" s="141" t="s">
        <v>76</v>
      </c>
      <c r="G413" s="141" t="s">
        <v>76</v>
      </c>
      <c r="H413" s="382" t="s">
        <v>75</v>
      </c>
      <c r="I413" s="371"/>
      <c r="J413" s="372"/>
    </row>
    <row r="414" spans="1:10" ht="15" customHeight="1" x14ac:dyDescent="0.3">
      <c r="A414" s="383"/>
      <c r="B414" s="383"/>
      <c r="C414" s="142" t="s">
        <v>74</v>
      </c>
      <c r="D414" s="142" t="s">
        <v>74</v>
      </c>
      <c r="E414" s="142" t="s">
        <v>74</v>
      </c>
      <c r="F414" s="142" t="s">
        <v>73</v>
      </c>
      <c r="G414" s="142" t="s">
        <v>72</v>
      </c>
      <c r="H414" s="383"/>
      <c r="I414" s="371"/>
      <c r="J414" s="372"/>
    </row>
    <row r="415" spans="1:10" ht="15" customHeight="1" x14ac:dyDescent="0.3">
      <c r="A415" s="143" t="s">
        <v>71</v>
      </c>
      <c r="B415" s="144" t="s">
        <v>6</v>
      </c>
      <c r="C415" s="390">
        <v>792</v>
      </c>
      <c r="D415" s="391"/>
      <c r="E415" s="392"/>
      <c r="F415" s="144" t="s">
        <v>5</v>
      </c>
      <c r="G415" s="144" t="s">
        <v>4</v>
      </c>
      <c r="H415" s="144" t="s">
        <v>3</v>
      </c>
      <c r="I415" s="140"/>
      <c r="J415" s="140"/>
    </row>
    <row r="416" spans="1:10" ht="15" customHeight="1" x14ac:dyDescent="0.3">
      <c r="A416" s="143" t="s">
        <v>70</v>
      </c>
      <c r="B416" s="144" t="s">
        <v>6</v>
      </c>
      <c r="C416" s="390">
        <v>1230</v>
      </c>
      <c r="D416" s="391"/>
      <c r="E416" s="392"/>
      <c r="F416" s="144" t="s">
        <v>5</v>
      </c>
      <c r="G416" s="144" t="s">
        <v>4</v>
      </c>
      <c r="H416" s="144" t="s">
        <v>3</v>
      </c>
      <c r="I416" s="166"/>
      <c r="J416" s="166"/>
    </row>
    <row r="417" spans="1:10" ht="15" customHeight="1" x14ac:dyDescent="0.3">
      <c r="A417" s="143" t="s">
        <v>69</v>
      </c>
      <c r="B417" s="144" t="s">
        <v>6</v>
      </c>
      <c r="C417" s="390">
        <v>1522</v>
      </c>
      <c r="D417" s="391"/>
      <c r="E417" s="392"/>
      <c r="F417" s="144" t="s">
        <v>5</v>
      </c>
      <c r="G417" s="144" t="s">
        <v>4</v>
      </c>
      <c r="H417" s="144" t="s">
        <v>3</v>
      </c>
      <c r="I417" s="166"/>
      <c r="J417" s="166"/>
    </row>
    <row r="418" spans="1:10" ht="15" customHeight="1" x14ac:dyDescent="0.3">
      <c r="A418" s="143" t="s">
        <v>68</v>
      </c>
      <c r="B418" s="144" t="s">
        <v>6</v>
      </c>
      <c r="C418" s="390">
        <v>1815</v>
      </c>
      <c r="D418" s="391"/>
      <c r="E418" s="392"/>
      <c r="F418" s="144" t="s">
        <v>5</v>
      </c>
      <c r="G418" s="144" t="s">
        <v>4</v>
      </c>
      <c r="H418" s="144" t="s">
        <v>3</v>
      </c>
      <c r="I418" s="166"/>
      <c r="J418" s="166"/>
    </row>
    <row r="419" spans="1:10" ht="15" customHeight="1" x14ac:dyDescent="0.3">
      <c r="A419" s="143" t="s">
        <v>67</v>
      </c>
      <c r="B419" s="144" t="s">
        <v>6</v>
      </c>
      <c r="C419" s="390">
        <v>2107</v>
      </c>
      <c r="D419" s="391"/>
      <c r="E419" s="392"/>
      <c r="F419" s="144" t="s">
        <v>5</v>
      </c>
      <c r="G419" s="144" t="s">
        <v>4</v>
      </c>
      <c r="H419" s="144" t="s">
        <v>3</v>
      </c>
      <c r="I419" s="166"/>
      <c r="J419" s="166"/>
    </row>
    <row r="420" spans="1:10" ht="15" customHeight="1" x14ac:dyDescent="0.3">
      <c r="A420" s="143" t="s">
        <v>66</v>
      </c>
      <c r="B420" s="144" t="s">
        <v>6</v>
      </c>
      <c r="C420" s="390">
        <v>2399</v>
      </c>
      <c r="D420" s="391"/>
      <c r="E420" s="392"/>
      <c r="F420" s="144" t="s">
        <v>5</v>
      </c>
      <c r="G420" s="144" t="s">
        <v>4</v>
      </c>
      <c r="H420" s="144" t="s">
        <v>3</v>
      </c>
      <c r="I420" s="166"/>
      <c r="J420" s="166"/>
    </row>
    <row r="421" spans="1:10" ht="15" customHeight="1" x14ac:dyDescent="0.3">
      <c r="A421" s="143" t="s">
        <v>65</v>
      </c>
      <c r="B421" s="144" t="s">
        <v>6</v>
      </c>
      <c r="C421" s="390">
        <v>2691</v>
      </c>
      <c r="D421" s="391"/>
      <c r="E421" s="392"/>
      <c r="F421" s="144" t="s">
        <v>5</v>
      </c>
      <c r="G421" s="144" t="s">
        <v>4</v>
      </c>
      <c r="H421" s="144" t="s">
        <v>3</v>
      </c>
      <c r="I421" s="166"/>
      <c r="J421" s="166"/>
    </row>
    <row r="422" spans="1:10" ht="15" customHeight="1" x14ac:dyDescent="0.3">
      <c r="A422" s="143" t="s">
        <v>64</v>
      </c>
      <c r="B422" s="144" t="s">
        <v>6</v>
      </c>
      <c r="C422" s="390">
        <v>2984</v>
      </c>
      <c r="D422" s="391"/>
      <c r="E422" s="392"/>
      <c r="F422" s="144" t="s">
        <v>5</v>
      </c>
      <c r="G422" s="144" t="s">
        <v>4</v>
      </c>
      <c r="H422" s="144" t="s">
        <v>3</v>
      </c>
      <c r="I422" s="166"/>
      <c r="J422" s="166"/>
    </row>
    <row r="423" spans="1:10" ht="15" customHeight="1" x14ac:dyDescent="0.3">
      <c r="A423" s="143" t="s">
        <v>63</v>
      </c>
      <c r="B423" s="144" t="s">
        <v>6</v>
      </c>
      <c r="C423" s="390">
        <v>3568</v>
      </c>
      <c r="D423" s="391"/>
      <c r="E423" s="392"/>
      <c r="F423" s="144" t="s">
        <v>5</v>
      </c>
      <c r="G423" s="144" t="s">
        <v>4</v>
      </c>
      <c r="H423" s="144" t="s">
        <v>3</v>
      </c>
      <c r="I423" s="166"/>
      <c r="J423" s="166"/>
    </row>
    <row r="424" spans="1:10" ht="15" customHeight="1" x14ac:dyDescent="0.3">
      <c r="A424" s="143" t="s">
        <v>652</v>
      </c>
      <c r="B424" s="170" t="s">
        <v>6</v>
      </c>
      <c r="C424" s="390">
        <v>452</v>
      </c>
      <c r="D424" s="391"/>
      <c r="E424" s="392"/>
      <c r="F424" s="144" t="s">
        <v>5</v>
      </c>
      <c r="G424" s="144" t="s">
        <v>4</v>
      </c>
      <c r="H424" s="144" t="s">
        <v>3</v>
      </c>
      <c r="I424" s="166"/>
      <c r="J424" s="166"/>
    </row>
    <row r="425" spans="1:10" ht="15" customHeight="1" x14ac:dyDescent="0.3">
      <c r="A425" s="143" t="s">
        <v>552</v>
      </c>
      <c r="B425" s="170" t="s">
        <v>6</v>
      </c>
      <c r="C425" s="390">
        <v>686</v>
      </c>
      <c r="D425" s="391"/>
      <c r="E425" s="392"/>
      <c r="F425" s="144" t="s">
        <v>5</v>
      </c>
      <c r="G425" s="144" t="s">
        <v>4</v>
      </c>
      <c r="H425" s="144" t="s">
        <v>3</v>
      </c>
      <c r="I425" s="166"/>
      <c r="J425" s="166"/>
    </row>
    <row r="426" spans="1:10" ht="15" customHeight="1" x14ac:dyDescent="0.3">
      <c r="A426" s="143" t="s">
        <v>551</v>
      </c>
      <c r="B426" s="170" t="s">
        <v>6</v>
      </c>
      <c r="C426" s="390">
        <v>951</v>
      </c>
      <c r="D426" s="391"/>
      <c r="E426" s="392"/>
      <c r="F426" s="144" t="s">
        <v>5</v>
      </c>
      <c r="G426" s="144" t="s">
        <v>4</v>
      </c>
      <c r="H426" s="144" t="s">
        <v>3</v>
      </c>
      <c r="I426" s="166"/>
      <c r="J426" s="166"/>
    </row>
    <row r="427" spans="1:10" ht="15" customHeight="1" x14ac:dyDescent="0.3">
      <c r="A427" s="143" t="s">
        <v>550</v>
      </c>
      <c r="B427" s="170" t="s">
        <v>6</v>
      </c>
      <c r="C427" s="390">
        <v>1174</v>
      </c>
      <c r="D427" s="391"/>
      <c r="E427" s="392"/>
      <c r="F427" s="144" t="s">
        <v>5</v>
      </c>
      <c r="G427" s="144" t="s">
        <v>4</v>
      </c>
      <c r="H427" s="144" t="s">
        <v>3</v>
      </c>
      <c r="I427" s="166"/>
      <c r="J427" s="166"/>
    </row>
    <row r="428" spans="1:10" ht="15" customHeight="1" x14ac:dyDescent="0.3">
      <c r="A428" s="143" t="s">
        <v>554</v>
      </c>
      <c r="B428" s="170" t="s">
        <v>6</v>
      </c>
      <c r="C428" s="390">
        <v>585</v>
      </c>
      <c r="D428" s="391"/>
      <c r="E428" s="392"/>
      <c r="F428" s="144" t="s">
        <v>5</v>
      </c>
      <c r="G428" s="144" t="s">
        <v>4</v>
      </c>
      <c r="H428" s="144" t="s">
        <v>3</v>
      </c>
      <c r="I428" s="166"/>
      <c r="J428" s="166"/>
    </row>
    <row r="429" spans="1:10" ht="15" customHeight="1" x14ac:dyDescent="0.3">
      <c r="A429" s="143" t="s">
        <v>555</v>
      </c>
      <c r="B429" s="170" t="s">
        <v>6</v>
      </c>
      <c r="C429" s="390">
        <v>856</v>
      </c>
      <c r="D429" s="391"/>
      <c r="E429" s="392"/>
      <c r="F429" s="144" t="s">
        <v>5</v>
      </c>
      <c r="G429" s="144" t="s">
        <v>4</v>
      </c>
      <c r="H429" s="144" t="s">
        <v>3</v>
      </c>
      <c r="I429" s="166"/>
      <c r="J429" s="166"/>
    </row>
    <row r="430" spans="1:10" ht="15" customHeight="1" x14ac:dyDescent="0.3">
      <c r="A430" s="143" t="s">
        <v>556</v>
      </c>
      <c r="B430" s="170" t="s">
        <v>6</v>
      </c>
      <c r="C430" s="390">
        <v>1197</v>
      </c>
      <c r="D430" s="391"/>
      <c r="E430" s="392"/>
      <c r="F430" s="144" t="s">
        <v>5</v>
      </c>
      <c r="G430" s="144" t="s">
        <v>4</v>
      </c>
      <c r="H430" s="144" t="s">
        <v>3</v>
      </c>
      <c r="I430" s="166"/>
      <c r="J430" s="166"/>
    </row>
    <row r="431" spans="1:10" ht="15" customHeight="1" x14ac:dyDescent="0.3">
      <c r="A431" s="143" t="s">
        <v>557</v>
      </c>
      <c r="B431" s="170" t="s">
        <v>6</v>
      </c>
      <c r="C431" s="390">
        <v>1458</v>
      </c>
      <c r="D431" s="391"/>
      <c r="E431" s="392"/>
      <c r="F431" s="144" t="s">
        <v>5</v>
      </c>
      <c r="G431" s="144" t="s">
        <v>4</v>
      </c>
      <c r="H431" s="144" t="s">
        <v>3</v>
      </c>
      <c r="I431" s="166"/>
      <c r="J431" s="166"/>
    </row>
    <row r="432" spans="1:10" ht="15" customHeight="1" x14ac:dyDescent="0.3">
      <c r="A432" s="143" t="s">
        <v>62</v>
      </c>
      <c r="B432" s="144" t="s">
        <v>6</v>
      </c>
      <c r="C432" s="390">
        <v>280</v>
      </c>
      <c r="D432" s="391"/>
      <c r="E432" s="392"/>
      <c r="F432" s="144" t="s">
        <v>5</v>
      </c>
      <c r="G432" s="144" t="s">
        <v>4</v>
      </c>
      <c r="H432" s="144" t="s">
        <v>3</v>
      </c>
      <c r="I432" s="166"/>
      <c r="J432" s="166"/>
    </row>
    <row r="433" spans="1:10" ht="15" customHeight="1" x14ac:dyDescent="0.3">
      <c r="A433" s="143" t="s">
        <v>61</v>
      </c>
      <c r="B433" s="144" t="s">
        <v>6</v>
      </c>
      <c r="C433" s="390">
        <v>750</v>
      </c>
      <c r="D433" s="391"/>
      <c r="E433" s="392"/>
      <c r="F433" s="144" t="s">
        <v>5</v>
      </c>
      <c r="G433" s="144" t="s">
        <v>4</v>
      </c>
      <c r="H433" s="144" t="s">
        <v>3</v>
      </c>
      <c r="I433" s="166"/>
      <c r="J433" s="166"/>
    </row>
    <row r="434" spans="1:10" ht="15" customHeight="1" x14ac:dyDescent="0.3">
      <c r="A434" s="143" t="s">
        <v>337</v>
      </c>
      <c r="B434" s="144" t="s">
        <v>6</v>
      </c>
      <c r="C434" s="390">
        <v>792</v>
      </c>
      <c r="D434" s="391"/>
      <c r="E434" s="392"/>
      <c r="F434" s="144" t="s">
        <v>5</v>
      </c>
      <c r="G434" s="144" t="s">
        <v>4</v>
      </c>
      <c r="H434" s="144" t="s">
        <v>3</v>
      </c>
      <c r="I434" s="166"/>
      <c r="J434" s="166"/>
    </row>
    <row r="435" spans="1:10" ht="15" customHeight="1" x14ac:dyDescent="0.3">
      <c r="A435" s="143" t="s">
        <v>338</v>
      </c>
      <c r="B435" s="144" t="s">
        <v>6</v>
      </c>
      <c r="C435" s="390">
        <v>932</v>
      </c>
      <c r="D435" s="391"/>
      <c r="E435" s="392"/>
      <c r="F435" s="144" t="s">
        <v>5</v>
      </c>
      <c r="G435" s="144" t="s">
        <v>4</v>
      </c>
      <c r="H435" s="144" t="s">
        <v>3</v>
      </c>
      <c r="I435" s="166"/>
      <c r="J435" s="166"/>
    </row>
    <row r="436" spans="1:10" ht="15" customHeight="1" x14ac:dyDescent="0.3">
      <c r="A436" s="143" t="s">
        <v>60</v>
      </c>
      <c r="B436" s="144" t="s">
        <v>6</v>
      </c>
      <c r="C436" s="390">
        <v>1627</v>
      </c>
      <c r="D436" s="391"/>
      <c r="E436" s="392"/>
      <c r="F436" s="144" t="s">
        <v>5</v>
      </c>
      <c r="G436" s="144" t="s">
        <v>4</v>
      </c>
      <c r="H436" s="144" t="s">
        <v>3</v>
      </c>
      <c r="I436" s="166"/>
      <c r="J436" s="166"/>
    </row>
    <row r="437" spans="1:10" ht="15" customHeight="1" x14ac:dyDescent="0.3">
      <c r="A437" s="143" t="s">
        <v>59</v>
      </c>
      <c r="B437" s="144" t="s">
        <v>6</v>
      </c>
      <c r="C437" s="390">
        <v>622</v>
      </c>
      <c r="D437" s="391"/>
      <c r="E437" s="392"/>
      <c r="F437" s="144" t="s">
        <v>5</v>
      </c>
      <c r="G437" s="144" t="s">
        <v>4</v>
      </c>
      <c r="H437" s="144" t="s">
        <v>3</v>
      </c>
      <c r="I437" s="166"/>
      <c r="J437" s="166"/>
    </row>
    <row r="438" spans="1:10" ht="15" customHeight="1" x14ac:dyDescent="0.3">
      <c r="A438" s="143" t="s">
        <v>58</v>
      </c>
      <c r="B438" s="144" t="s">
        <v>6</v>
      </c>
      <c r="C438" s="390">
        <v>1064</v>
      </c>
      <c r="D438" s="391"/>
      <c r="E438" s="392"/>
      <c r="F438" s="144" t="s">
        <v>5</v>
      </c>
      <c r="G438" s="144" t="s">
        <v>4</v>
      </c>
      <c r="H438" s="144" t="s">
        <v>3</v>
      </c>
      <c r="I438" s="166"/>
      <c r="J438" s="166"/>
    </row>
    <row r="439" spans="1:10" ht="15" customHeight="1" x14ac:dyDescent="0.3">
      <c r="A439" s="143" t="s">
        <v>57</v>
      </c>
      <c r="B439" s="144" t="s">
        <v>6</v>
      </c>
      <c r="C439" s="390">
        <v>2192</v>
      </c>
      <c r="D439" s="391"/>
      <c r="E439" s="392"/>
      <c r="F439" s="144" t="s">
        <v>5</v>
      </c>
      <c r="G439" s="144" t="s">
        <v>4</v>
      </c>
      <c r="H439" s="144" t="s">
        <v>3</v>
      </c>
      <c r="I439" s="166"/>
      <c r="J439" s="166"/>
    </row>
    <row r="440" spans="1:10" ht="15" customHeight="1" x14ac:dyDescent="0.3">
      <c r="A440" s="143" t="s">
        <v>56</v>
      </c>
      <c r="B440" s="144" t="s">
        <v>55</v>
      </c>
      <c r="C440" s="390">
        <v>134</v>
      </c>
      <c r="D440" s="391"/>
      <c r="E440" s="392"/>
      <c r="F440" s="144" t="s">
        <v>5</v>
      </c>
      <c r="G440" s="144" t="s">
        <v>4</v>
      </c>
      <c r="H440" s="144" t="s">
        <v>3</v>
      </c>
      <c r="I440" s="166"/>
      <c r="J440" s="166"/>
    </row>
    <row r="441" spans="1:10" ht="15" customHeight="1" x14ac:dyDescent="0.3">
      <c r="A441" s="143" t="s">
        <v>54</v>
      </c>
      <c r="B441" s="144" t="s">
        <v>53</v>
      </c>
      <c r="C441" s="390">
        <v>773</v>
      </c>
      <c r="D441" s="391"/>
      <c r="E441" s="392"/>
      <c r="F441" s="144" t="s">
        <v>5</v>
      </c>
      <c r="G441" s="144" t="s">
        <v>4</v>
      </c>
      <c r="H441" s="144" t="s">
        <v>3</v>
      </c>
      <c r="I441" s="166"/>
      <c r="J441" s="166"/>
    </row>
    <row r="442" spans="1:10" ht="15" customHeight="1" x14ac:dyDescent="0.3">
      <c r="A442" s="143" t="s">
        <v>52</v>
      </c>
      <c r="B442" s="144" t="s">
        <v>51</v>
      </c>
      <c r="C442" s="390">
        <v>10</v>
      </c>
      <c r="D442" s="391"/>
      <c r="E442" s="392"/>
      <c r="F442" s="144" t="s">
        <v>5</v>
      </c>
      <c r="G442" s="144" t="s">
        <v>4</v>
      </c>
      <c r="H442" s="144" t="s">
        <v>3</v>
      </c>
      <c r="I442" s="166"/>
      <c r="J442" s="166"/>
    </row>
    <row r="443" spans="1:10" ht="15" customHeight="1" x14ac:dyDescent="0.3">
      <c r="A443" s="143" t="s">
        <v>50</v>
      </c>
      <c r="B443" s="144" t="s">
        <v>36</v>
      </c>
      <c r="C443" s="390">
        <v>635</v>
      </c>
      <c r="D443" s="391"/>
      <c r="E443" s="392"/>
      <c r="F443" s="144" t="s">
        <v>5</v>
      </c>
      <c r="G443" s="144" t="s">
        <v>4</v>
      </c>
      <c r="H443" s="144" t="s">
        <v>3</v>
      </c>
      <c r="I443" s="166"/>
      <c r="J443" s="166"/>
    </row>
    <row r="444" spans="1:10" ht="15" customHeight="1" x14ac:dyDescent="0.3">
      <c r="A444" s="143" t="s">
        <v>49</v>
      </c>
      <c r="B444" s="144" t="s">
        <v>36</v>
      </c>
      <c r="C444" s="390">
        <v>658</v>
      </c>
      <c r="D444" s="391"/>
      <c r="E444" s="392"/>
      <c r="F444" s="144" t="s">
        <v>5</v>
      </c>
      <c r="G444" s="144" t="s">
        <v>4</v>
      </c>
      <c r="H444" s="144" t="s">
        <v>3</v>
      </c>
      <c r="I444" s="166"/>
      <c r="J444" s="166"/>
    </row>
    <row r="445" spans="1:10" ht="15" customHeight="1" x14ac:dyDescent="0.3">
      <c r="A445" s="143" t="s">
        <v>48</v>
      </c>
      <c r="B445" s="144" t="s">
        <v>36</v>
      </c>
      <c r="C445" s="390">
        <v>687</v>
      </c>
      <c r="D445" s="391"/>
      <c r="E445" s="392"/>
      <c r="F445" s="144" t="s">
        <v>5</v>
      </c>
      <c r="G445" s="144" t="s">
        <v>4</v>
      </c>
      <c r="H445" s="144" t="s">
        <v>3</v>
      </c>
      <c r="I445" s="166"/>
      <c r="J445" s="166"/>
    </row>
    <row r="446" spans="1:10" ht="15" customHeight="1" x14ac:dyDescent="0.3">
      <c r="A446" s="143" t="s">
        <v>47</v>
      </c>
      <c r="B446" s="144" t="s">
        <v>36</v>
      </c>
      <c r="C446" s="390">
        <v>709</v>
      </c>
      <c r="D446" s="391"/>
      <c r="E446" s="392"/>
      <c r="F446" s="144" t="s">
        <v>5</v>
      </c>
      <c r="G446" s="144" t="s">
        <v>4</v>
      </c>
      <c r="H446" s="144" t="s">
        <v>3</v>
      </c>
      <c r="I446" s="166"/>
      <c r="J446" s="166"/>
    </row>
    <row r="447" spans="1:10" ht="15" customHeight="1" x14ac:dyDescent="0.3">
      <c r="A447" s="143" t="s">
        <v>46</v>
      </c>
      <c r="B447" s="144" t="s">
        <v>36</v>
      </c>
      <c r="C447" s="390">
        <v>738</v>
      </c>
      <c r="D447" s="391"/>
      <c r="E447" s="392"/>
      <c r="F447" s="144" t="s">
        <v>5</v>
      </c>
      <c r="G447" s="144" t="s">
        <v>4</v>
      </c>
      <c r="H447" s="144" t="s">
        <v>3</v>
      </c>
      <c r="I447" s="166"/>
      <c r="J447" s="166"/>
    </row>
    <row r="448" spans="1:10" ht="15" customHeight="1" x14ac:dyDescent="0.3">
      <c r="A448" s="143" t="s">
        <v>45</v>
      </c>
      <c r="B448" s="144" t="s">
        <v>36</v>
      </c>
      <c r="C448" s="390">
        <v>807</v>
      </c>
      <c r="D448" s="391"/>
      <c r="E448" s="392"/>
      <c r="F448" s="144" t="s">
        <v>5</v>
      </c>
      <c r="G448" s="144" t="s">
        <v>4</v>
      </c>
      <c r="H448" s="144" t="s">
        <v>3</v>
      </c>
      <c r="I448" s="166"/>
      <c r="J448" s="166"/>
    </row>
    <row r="449" spans="1:10" ht="15" customHeight="1" x14ac:dyDescent="0.3">
      <c r="A449" s="143" t="s">
        <v>44</v>
      </c>
      <c r="B449" s="144" t="s">
        <v>36</v>
      </c>
      <c r="C449" s="390">
        <v>584</v>
      </c>
      <c r="D449" s="391"/>
      <c r="E449" s="392"/>
      <c r="F449" s="144" t="s">
        <v>5</v>
      </c>
      <c r="G449" s="144" t="s">
        <v>4</v>
      </c>
      <c r="H449" s="144" t="s">
        <v>3</v>
      </c>
      <c r="I449" s="166"/>
      <c r="J449" s="166"/>
    </row>
    <row r="450" spans="1:10" ht="15" customHeight="1" x14ac:dyDescent="0.3">
      <c r="A450" s="143" t="s">
        <v>43</v>
      </c>
      <c r="B450" s="144" t="s">
        <v>36</v>
      </c>
      <c r="C450" s="390">
        <v>692</v>
      </c>
      <c r="D450" s="391"/>
      <c r="E450" s="392"/>
      <c r="F450" s="144" t="s">
        <v>5</v>
      </c>
      <c r="G450" s="144" t="s">
        <v>4</v>
      </c>
      <c r="H450" s="144" t="s">
        <v>3</v>
      </c>
      <c r="I450" s="166"/>
      <c r="J450" s="166"/>
    </row>
    <row r="451" spans="1:10" ht="15" customHeight="1" x14ac:dyDescent="0.3">
      <c r="A451" s="143" t="s">
        <v>42</v>
      </c>
      <c r="B451" s="144" t="s">
        <v>36</v>
      </c>
      <c r="C451" s="390">
        <v>749</v>
      </c>
      <c r="D451" s="391"/>
      <c r="E451" s="392"/>
      <c r="F451" s="144" t="s">
        <v>5</v>
      </c>
      <c r="G451" s="144" t="s">
        <v>4</v>
      </c>
      <c r="H451" s="144" t="s">
        <v>3</v>
      </c>
      <c r="I451" s="166"/>
      <c r="J451" s="166"/>
    </row>
    <row r="452" spans="1:10" ht="15" customHeight="1" x14ac:dyDescent="0.3">
      <c r="A452" s="143" t="s">
        <v>41</v>
      </c>
      <c r="B452" s="144" t="s">
        <v>36</v>
      </c>
      <c r="C452" s="390">
        <v>824</v>
      </c>
      <c r="D452" s="391"/>
      <c r="E452" s="392"/>
      <c r="F452" s="144" t="s">
        <v>5</v>
      </c>
      <c r="G452" s="144" t="s">
        <v>4</v>
      </c>
      <c r="H452" s="144" t="s">
        <v>3</v>
      </c>
      <c r="I452" s="166"/>
      <c r="J452" s="166"/>
    </row>
    <row r="453" spans="1:10" ht="15.6" customHeight="1" x14ac:dyDescent="0.3">
      <c r="A453" s="373" t="s">
        <v>82</v>
      </c>
      <c r="B453" s="374"/>
      <c r="C453" s="374"/>
      <c r="D453" s="374"/>
      <c r="E453" s="374"/>
      <c r="F453" s="374"/>
      <c r="G453" s="374"/>
      <c r="H453" s="375"/>
      <c r="I453" s="166"/>
      <c r="J453" s="166"/>
    </row>
    <row r="454" spans="1:10" ht="16.2" customHeight="1" x14ac:dyDescent="0.3">
      <c r="A454" s="382" t="s">
        <v>81</v>
      </c>
      <c r="B454" s="382" t="s">
        <v>80</v>
      </c>
      <c r="C454" s="141" t="s">
        <v>79</v>
      </c>
      <c r="D454" s="141" t="s">
        <v>78</v>
      </c>
      <c r="E454" s="141" t="s">
        <v>77</v>
      </c>
      <c r="F454" s="141" t="s">
        <v>76</v>
      </c>
      <c r="G454" s="141" t="s">
        <v>76</v>
      </c>
      <c r="H454" s="382" t="s">
        <v>75</v>
      </c>
      <c r="I454" s="371"/>
      <c r="J454" s="372"/>
    </row>
    <row r="455" spans="1:10" ht="15" customHeight="1" x14ac:dyDescent="0.3">
      <c r="A455" s="383"/>
      <c r="B455" s="383"/>
      <c r="C455" s="142" t="s">
        <v>74</v>
      </c>
      <c r="D455" s="142" t="s">
        <v>74</v>
      </c>
      <c r="E455" s="142" t="s">
        <v>74</v>
      </c>
      <c r="F455" s="142" t="s">
        <v>73</v>
      </c>
      <c r="G455" s="142" t="s">
        <v>72</v>
      </c>
      <c r="H455" s="383"/>
      <c r="I455" s="371"/>
      <c r="J455" s="372"/>
    </row>
    <row r="456" spans="1:10" ht="15" customHeight="1" x14ac:dyDescent="0.3">
      <c r="A456" s="143" t="s">
        <v>40</v>
      </c>
      <c r="B456" s="144" t="s">
        <v>36</v>
      </c>
      <c r="C456" s="390">
        <v>875</v>
      </c>
      <c r="D456" s="391"/>
      <c r="E456" s="392"/>
      <c r="F456" s="144" t="s">
        <v>5</v>
      </c>
      <c r="G456" s="144" t="s">
        <v>4</v>
      </c>
      <c r="H456" s="144" t="s">
        <v>3</v>
      </c>
      <c r="I456" s="166"/>
      <c r="J456" s="166"/>
    </row>
    <row r="457" spans="1:10" ht="15" customHeight="1" x14ac:dyDescent="0.3">
      <c r="A457" s="143" t="s">
        <v>39</v>
      </c>
      <c r="B457" s="144" t="s">
        <v>36</v>
      </c>
      <c r="C457" s="390">
        <v>721</v>
      </c>
      <c r="D457" s="391"/>
      <c r="E457" s="392"/>
      <c r="F457" s="144" t="s">
        <v>5</v>
      </c>
      <c r="G457" s="144" t="s">
        <v>4</v>
      </c>
      <c r="H457" s="144" t="s">
        <v>3</v>
      </c>
      <c r="I457" s="166"/>
      <c r="J457" s="166"/>
    </row>
    <row r="458" spans="1:10" ht="15" customHeight="1" x14ac:dyDescent="0.3">
      <c r="A458" s="143" t="s">
        <v>38</v>
      </c>
      <c r="B458" s="144" t="s">
        <v>36</v>
      </c>
      <c r="C458" s="390">
        <v>772</v>
      </c>
      <c r="D458" s="391"/>
      <c r="E458" s="392"/>
      <c r="F458" s="144" t="s">
        <v>5</v>
      </c>
      <c r="G458" s="144" t="s">
        <v>4</v>
      </c>
      <c r="H458" s="144" t="s">
        <v>3</v>
      </c>
      <c r="I458" s="166"/>
      <c r="J458" s="166"/>
    </row>
    <row r="459" spans="1:10" ht="15" customHeight="1" x14ac:dyDescent="0.3">
      <c r="A459" s="143" t="s">
        <v>37</v>
      </c>
      <c r="B459" s="144" t="s">
        <v>36</v>
      </c>
      <c r="C459" s="390">
        <v>875</v>
      </c>
      <c r="D459" s="391"/>
      <c r="E459" s="392"/>
      <c r="F459" s="144" t="s">
        <v>5</v>
      </c>
      <c r="G459" s="144" t="s">
        <v>4</v>
      </c>
      <c r="H459" s="144" t="s">
        <v>3</v>
      </c>
      <c r="I459" s="166"/>
      <c r="J459" s="166"/>
    </row>
    <row r="460" spans="1:10" ht="15" customHeight="1" x14ac:dyDescent="0.3">
      <c r="A460" s="143" t="s">
        <v>653</v>
      </c>
      <c r="B460" s="144" t="s">
        <v>36</v>
      </c>
      <c r="C460" s="390">
        <v>927</v>
      </c>
      <c r="D460" s="391"/>
      <c r="E460" s="392"/>
      <c r="F460" s="144" t="s">
        <v>5</v>
      </c>
      <c r="G460" s="144" t="s">
        <v>4</v>
      </c>
      <c r="H460" s="144" t="s">
        <v>3</v>
      </c>
      <c r="I460" s="166"/>
      <c r="J460" s="166"/>
    </row>
    <row r="461" spans="1:10" ht="15" customHeight="1" x14ac:dyDescent="0.3">
      <c r="A461" s="143" t="s">
        <v>35</v>
      </c>
      <c r="B461" s="144" t="s">
        <v>6</v>
      </c>
      <c r="C461" s="390">
        <v>23105</v>
      </c>
      <c r="D461" s="391"/>
      <c r="E461" s="392"/>
      <c r="F461" s="144" t="s">
        <v>5</v>
      </c>
      <c r="G461" s="144" t="s">
        <v>4</v>
      </c>
      <c r="H461" s="144" t="s">
        <v>3</v>
      </c>
      <c r="I461" s="166"/>
      <c r="J461" s="166"/>
    </row>
    <row r="462" spans="1:10" ht="15" customHeight="1" x14ac:dyDescent="0.3">
      <c r="A462" s="143" t="s">
        <v>34</v>
      </c>
      <c r="B462" s="144" t="s">
        <v>6</v>
      </c>
      <c r="C462" s="390">
        <v>25918</v>
      </c>
      <c r="D462" s="391"/>
      <c r="E462" s="392"/>
      <c r="F462" s="144" t="s">
        <v>5</v>
      </c>
      <c r="G462" s="144" t="s">
        <v>4</v>
      </c>
      <c r="H462" s="144" t="s">
        <v>3</v>
      </c>
      <c r="I462" s="166"/>
      <c r="J462" s="166"/>
    </row>
    <row r="463" spans="1:10" ht="15" customHeight="1" x14ac:dyDescent="0.3">
      <c r="A463" s="146" t="s">
        <v>33</v>
      </c>
      <c r="B463" s="369" t="s">
        <v>6</v>
      </c>
      <c r="C463" s="384">
        <v>28914</v>
      </c>
      <c r="D463" s="385"/>
      <c r="E463" s="386"/>
      <c r="F463" s="369" t="s">
        <v>5</v>
      </c>
      <c r="G463" s="369" t="s">
        <v>4</v>
      </c>
      <c r="H463" s="369" t="s">
        <v>3</v>
      </c>
      <c r="I463" s="371"/>
      <c r="J463" s="372"/>
    </row>
    <row r="464" spans="1:10" ht="15" customHeight="1" x14ac:dyDescent="0.3">
      <c r="A464" s="147" t="s">
        <v>32</v>
      </c>
      <c r="B464" s="370"/>
      <c r="C464" s="387"/>
      <c r="D464" s="388"/>
      <c r="E464" s="389"/>
      <c r="F464" s="370"/>
      <c r="G464" s="370"/>
      <c r="H464" s="370"/>
      <c r="I464" s="371"/>
      <c r="J464" s="372"/>
    </row>
    <row r="465" spans="1:10" ht="15" customHeight="1" x14ac:dyDescent="0.3">
      <c r="A465" s="143" t="s">
        <v>31</v>
      </c>
      <c r="B465" s="144" t="s">
        <v>6</v>
      </c>
      <c r="C465" s="390">
        <v>32092</v>
      </c>
      <c r="D465" s="391"/>
      <c r="E465" s="392"/>
      <c r="F465" s="144" t="s">
        <v>5</v>
      </c>
      <c r="G465" s="144" t="s">
        <v>4</v>
      </c>
      <c r="H465" s="144" t="s">
        <v>3</v>
      </c>
      <c r="I465" s="166"/>
      <c r="J465" s="166"/>
    </row>
    <row r="466" spans="1:10" ht="15" customHeight="1" x14ac:dyDescent="0.3">
      <c r="A466" s="143" t="s">
        <v>30</v>
      </c>
      <c r="B466" s="144" t="s">
        <v>6</v>
      </c>
      <c r="C466" s="390">
        <v>2838</v>
      </c>
      <c r="D466" s="391"/>
      <c r="E466" s="392"/>
      <c r="F466" s="144" t="s">
        <v>5</v>
      </c>
      <c r="G466" s="144" t="s">
        <v>4</v>
      </c>
      <c r="H466" s="144" t="s">
        <v>3</v>
      </c>
      <c r="I466" s="140"/>
      <c r="J466" s="140"/>
    </row>
    <row r="467" spans="1:10" ht="15" customHeight="1" x14ac:dyDescent="0.3">
      <c r="A467" s="143" t="s">
        <v>29</v>
      </c>
      <c r="B467" s="144" t="s">
        <v>6</v>
      </c>
      <c r="C467" s="390">
        <v>3106</v>
      </c>
      <c r="D467" s="391"/>
      <c r="E467" s="392"/>
      <c r="F467" s="144" t="s">
        <v>5</v>
      </c>
      <c r="G467" s="144" t="s">
        <v>4</v>
      </c>
      <c r="H467" s="144" t="s">
        <v>3</v>
      </c>
      <c r="I467" s="166"/>
      <c r="J467" s="166"/>
    </row>
    <row r="468" spans="1:10" ht="15" customHeight="1" x14ac:dyDescent="0.3">
      <c r="A468" s="143" t="s">
        <v>28</v>
      </c>
      <c r="B468" s="144" t="s">
        <v>6</v>
      </c>
      <c r="C468" s="390">
        <v>3550</v>
      </c>
      <c r="D468" s="391"/>
      <c r="E468" s="392"/>
      <c r="F468" s="144" t="s">
        <v>5</v>
      </c>
      <c r="G468" s="144" t="s">
        <v>4</v>
      </c>
      <c r="H468" s="144" t="s">
        <v>3</v>
      </c>
      <c r="I468" s="166"/>
      <c r="J468" s="166"/>
    </row>
    <row r="469" spans="1:10" ht="15" customHeight="1" x14ac:dyDescent="0.3">
      <c r="A469" s="143" t="s">
        <v>27</v>
      </c>
      <c r="B469" s="144" t="s">
        <v>6</v>
      </c>
      <c r="C469" s="390">
        <v>4184</v>
      </c>
      <c r="D469" s="391"/>
      <c r="E469" s="392"/>
      <c r="F469" s="144" t="s">
        <v>5</v>
      </c>
      <c r="G469" s="144" t="s">
        <v>4</v>
      </c>
      <c r="H469" s="144" t="s">
        <v>3</v>
      </c>
      <c r="I469" s="166"/>
      <c r="J469" s="166"/>
    </row>
    <row r="470" spans="1:10" ht="15" customHeight="1" x14ac:dyDescent="0.3">
      <c r="A470" s="143" t="s">
        <v>26</v>
      </c>
      <c r="B470" s="144" t="s">
        <v>6</v>
      </c>
      <c r="C470" s="390">
        <v>4987</v>
      </c>
      <c r="D470" s="391"/>
      <c r="E470" s="392"/>
      <c r="F470" s="144" t="s">
        <v>5</v>
      </c>
      <c r="G470" s="144" t="s">
        <v>4</v>
      </c>
      <c r="H470" s="144" t="s">
        <v>3</v>
      </c>
      <c r="I470" s="166"/>
      <c r="J470" s="166"/>
    </row>
    <row r="471" spans="1:10" ht="15" customHeight="1" x14ac:dyDescent="0.3">
      <c r="A471" s="143" t="s">
        <v>25</v>
      </c>
      <c r="B471" s="144" t="s">
        <v>6</v>
      </c>
      <c r="C471" s="390">
        <v>5980</v>
      </c>
      <c r="D471" s="391"/>
      <c r="E471" s="392"/>
      <c r="F471" s="144" t="s">
        <v>5</v>
      </c>
      <c r="G471" s="144" t="s">
        <v>4</v>
      </c>
      <c r="H471" s="144" t="s">
        <v>3</v>
      </c>
      <c r="I471" s="166"/>
      <c r="J471" s="166"/>
    </row>
    <row r="472" spans="1:10" ht="15" customHeight="1" x14ac:dyDescent="0.3">
      <c r="A472" s="143" t="s">
        <v>24</v>
      </c>
      <c r="B472" s="144" t="s">
        <v>6</v>
      </c>
      <c r="C472" s="390">
        <v>7155</v>
      </c>
      <c r="D472" s="391"/>
      <c r="E472" s="392"/>
      <c r="F472" s="144" t="s">
        <v>5</v>
      </c>
      <c r="G472" s="144" t="s">
        <v>4</v>
      </c>
      <c r="H472" s="144" t="s">
        <v>3</v>
      </c>
      <c r="I472" s="166"/>
      <c r="J472" s="166"/>
    </row>
    <row r="473" spans="1:10" ht="15" customHeight="1" x14ac:dyDescent="0.3">
      <c r="A473" s="143" t="s">
        <v>23</v>
      </c>
      <c r="B473" s="144" t="s">
        <v>6</v>
      </c>
      <c r="C473" s="390">
        <v>8510</v>
      </c>
      <c r="D473" s="391"/>
      <c r="E473" s="392"/>
      <c r="F473" s="144" t="s">
        <v>5</v>
      </c>
      <c r="G473" s="144" t="s">
        <v>4</v>
      </c>
      <c r="H473" s="144" t="s">
        <v>3</v>
      </c>
      <c r="I473" s="166"/>
      <c r="J473" s="166"/>
    </row>
    <row r="474" spans="1:10" ht="15" customHeight="1" x14ac:dyDescent="0.3">
      <c r="A474" s="143" t="s">
        <v>22</v>
      </c>
      <c r="B474" s="144" t="s">
        <v>6</v>
      </c>
      <c r="C474" s="390">
        <v>10048</v>
      </c>
      <c r="D474" s="391"/>
      <c r="E474" s="392"/>
      <c r="F474" s="144" t="s">
        <v>5</v>
      </c>
      <c r="G474" s="144" t="s">
        <v>4</v>
      </c>
      <c r="H474" s="144" t="s">
        <v>3</v>
      </c>
      <c r="I474" s="166"/>
      <c r="J474" s="166"/>
    </row>
    <row r="475" spans="1:10" ht="15" customHeight="1" x14ac:dyDescent="0.3">
      <c r="A475" s="143" t="s">
        <v>21</v>
      </c>
      <c r="B475" s="144" t="s">
        <v>6</v>
      </c>
      <c r="C475" s="390">
        <v>11769</v>
      </c>
      <c r="D475" s="391"/>
      <c r="E475" s="392"/>
      <c r="F475" s="144" t="s">
        <v>5</v>
      </c>
      <c r="G475" s="144" t="s">
        <v>4</v>
      </c>
      <c r="H475" s="144" t="s">
        <v>3</v>
      </c>
      <c r="I475" s="166"/>
      <c r="J475" s="166"/>
    </row>
    <row r="476" spans="1:10" ht="15" customHeight="1" x14ac:dyDescent="0.3">
      <c r="A476" s="143" t="s">
        <v>20</v>
      </c>
      <c r="B476" s="144" t="s">
        <v>6</v>
      </c>
      <c r="C476" s="390">
        <v>136712</v>
      </c>
      <c r="D476" s="391"/>
      <c r="E476" s="392"/>
      <c r="F476" s="144" t="s">
        <v>5</v>
      </c>
      <c r="G476" s="144" t="s">
        <v>4</v>
      </c>
      <c r="H476" s="144" t="s">
        <v>3</v>
      </c>
      <c r="I476" s="166"/>
      <c r="J476" s="166"/>
    </row>
    <row r="477" spans="1:10" ht="15" customHeight="1" x14ac:dyDescent="0.3">
      <c r="A477" s="143" t="s">
        <v>19</v>
      </c>
      <c r="B477" s="144" t="s">
        <v>6</v>
      </c>
      <c r="C477" s="390">
        <v>15757</v>
      </c>
      <c r="D477" s="391"/>
      <c r="E477" s="392"/>
      <c r="F477" s="144" t="s">
        <v>5</v>
      </c>
      <c r="G477" s="144" t="s">
        <v>4</v>
      </c>
      <c r="H477" s="144" t="s">
        <v>3</v>
      </c>
      <c r="I477" s="166"/>
      <c r="J477" s="166"/>
    </row>
    <row r="478" spans="1:10" ht="15" customHeight="1" x14ac:dyDescent="0.3">
      <c r="A478" s="143" t="s">
        <v>18</v>
      </c>
      <c r="B478" s="144" t="s">
        <v>6</v>
      </c>
      <c r="C478" s="390">
        <v>18024</v>
      </c>
      <c r="D478" s="391"/>
      <c r="E478" s="392"/>
      <c r="F478" s="144" t="s">
        <v>5</v>
      </c>
      <c r="G478" s="144" t="s">
        <v>4</v>
      </c>
      <c r="H478" s="144" t="s">
        <v>3</v>
      </c>
      <c r="I478" s="166"/>
      <c r="J478" s="166"/>
    </row>
    <row r="479" spans="1:10" ht="15" customHeight="1" x14ac:dyDescent="0.3">
      <c r="A479" s="143" t="s">
        <v>17</v>
      </c>
      <c r="B479" s="144" t="s">
        <v>6</v>
      </c>
      <c r="C479" s="390">
        <v>20473</v>
      </c>
      <c r="D479" s="391"/>
      <c r="E479" s="392"/>
      <c r="F479" s="144" t="s">
        <v>5</v>
      </c>
      <c r="G479" s="144" t="s">
        <v>4</v>
      </c>
      <c r="H479" s="144" t="s">
        <v>3</v>
      </c>
      <c r="I479" s="166"/>
      <c r="J479" s="166"/>
    </row>
    <row r="480" spans="1:10" ht="15" customHeight="1" x14ac:dyDescent="0.3">
      <c r="A480" s="146" t="s">
        <v>16</v>
      </c>
      <c r="B480" s="369" t="s">
        <v>6</v>
      </c>
      <c r="C480" s="384">
        <v>7600</v>
      </c>
      <c r="D480" s="385"/>
      <c r="E480" s="386"/>
      <c r="F480" s="369" t="s">
        <v>5</v>
      </c>
      <c r="G480" s="369" t="s">
        <v>4</v>
      </c>
      <c r="H480" s="369" t="s">
        <v>3</v>
      </c>
      <c r="I480" s="371"/>
      <c r="J480" s="372"/>
    </row>
    <row r="481" spans="1:10" ht="15" customHeight="1" x14ac:dyDescent="0.3">
      <c r="A481" s="147" t="s">
        <v>15</v>
      </c>
      <c r="B481" s="370"/>
      <c r="C481" s="387"/>
      <c r="D481" s="388"/>
      <c r="E481" s="389"/>
      <c r="F481" s="370"/>
      <c r="G481" s="370"/>
      <c r="H481" s="370"/>
      <c r="I481" s="371"/>
      <c r="J481" s="372"/>
    </row>
    <row r="482" spans="1:10" ht="15" customHeight="1" x14ac:dyDescent="0.3">
      <c r="A482" s="146" t="s">
        <v>16</v>
      </c>
      <c r="B482" s="369" t="s">
        <v>6</v>
      </c>
      <c r="C482" s="384">
        <v>8600</v>
      </c>
      <c r="D482" s="385"/>
      <c r="E482" s="386"/>
      <c r="F482" s="369" t="s">
        <v>5</v>
      </c>
      <c r="G482" s="369" t="s">
        <v>4</v>
      </c>
      <c r="H482" s="369" t="s">
        <v>3</v>
      </c>
      <c r="I482" s="371"/>
      <c r="J482" s="372"/>
    </row>
    <row r="483" spans="1:10" ht="15" customHeight="1" x14ac:dyDescent="0.3">
      <c r="A483" s="147" t="s">
        <v>654</v>
      </c>
      <c r="B483" s="370"/>
      <c r="C483" s="387"/>
      <c r="D483" s="388"/>
      <c r="E483" s="389"/>
      <c r="F483" s="370"/>
      <c r="G483" s="370"/>
      <c r="H483" s="370"/>
      <c r="I483" s="371"/>
      <c r="J483" s="372"/>
    </row>
    <row r="484" spans="1:10" ht="15" customHeight="1" x14ac:dyDescent="0.3">
      <c r="A484" s="146" t="s">
        <v>7</v>
      </c>
      <c r="B484" s="369" t="s">
        <v>6</v>
      </c>
      <c r="C484" s="384">
        <v>1361</v>
      </c>
      <c r="D484" s="385"/>
      <c r="E484" s="386"/>
      <c r="F484" s="369" t="s">
        <v>5</v>
      </c>
      <c r="G484" s="369" t="s">
        <v>4</v>
      </c>
      <c r="H484" s="369" t="s">
        <v>3</v>
      </c>
      <c r="I484" s="371"/>
      <c r="J484" s="372"/>
    </row>
    <row r="485" spans="1:10" ht="15" customHeight="1" x14ac:dyDescent="0.3">
      <c r="A485" s="147" t="s">
        <v>14</v>
      </c>
      <c r="B485" s="370"/>
      <c r="C485" s="387"/>
      <c r="D485" s="388"/>
      <c r="E485" s="389"/>
      <c r="F485" s="370"/>
      <c r="G485" s="370"/>
      <c r="H485" s="370"/>
      <c r="I485" s="371"/>
      <c r="J485" s="372"/>
    </row>
    <row r="486" spans="1:10" ht="15" customHeight="1" x14ac:dyDescent="0.3">
      <c r="A486" s="146" t="s">
        <v>7</v>
      </c>
      <c r="B486" s="369" t="s">
        <v>6</v>
      </c>
      <c r="C486" s="384">
        <v>1513</v>
      </c>
      <c r="D486" s="385"/>
      <c r="E486" s="386"/>
      <c r="F486" s="369" t="s">
        <v>5</v>
      </c>
      <c r="G486" s="369" t="s">
        <v>4</v>
      </c>
      <c r="H486" s="369" t="s">
        <v>3</v>
      </c>
      <c r="I486" s="371"/>
      <c r="J486" s="372"/>
    </row>
    <row r="487" spans="1:10" ht="15" customHeight="1" x14ac:dyDescent="0.3">
      <c r="A487" s="147" t="s">
        <v>13</v>
      </c>
      <c r="B487" s="370"/>
      <c r="C487" s="387"/>
      <c r="D487" s="388"/>
      <c r="E487" s="389"/>
      <c r="F487" s="370"/>
      <c r="G487" s="370"/>
      <c r="H487" s="370"/>
      <c r="I487" s="371"/>
      <c r="J487" s="372"/>
    </row>
    <row r="488" spans="1:10" ht="15" customHeight="1" x14ac:dyDescent="0.3">
      <c r="A488" s="146" t="s">
        <v>7</v>
      </c>
      <c r="B488" s="369" t="s">
        <v>6</v>
      </c>
      <c r="C488" s="384">
        <v>1730</v>
      </c>
      <c r="D488" s="385"/>
      <c r="E488" s="386"/>
      <c r="F488" s="369" t="s">
        <v>5</v>
      </c>
      <c r="G488" s="369" t="s">
        <v>4</v>
      </c>
      <c r="H488" s="369" t="s">
        <v>3</v>
      </c>
      <c r="I488" s="371"/>
      <c r="J488" s="372"/>
    </row>
    <row r="489" spans="1:10" ht="15" customHeight="1" x14ac:dyDescent="0.3">
      <c r="A489" s="147" t="s">
        <v>12</v>
      </c>
      <c r="B489" s="370"/>
      <c r="C489" s="387"/>
      <c r="D489" s="388"/>
      <c r="E489" s="389"/>
      <c r="F489" s="370"/>
      <c r="G489" s="370"/>
      <c r="H489" s="370"/>
      <c r="I489" s="371"/>
      <c r="J489" s="372"/>
    </row>
    <row r="490" spans="1:10" ht="15" customHeight="1" x14ac:dyDescent="0.3">
      <c r="A490" s="146" t="s">
        <v>7</v>
      </c>
      <c r="B490" s="369" t="s">
        <v>6</v>
      </c>
      <c r="C490" s="384">
        <v>1367</v>
      </c>
      <c r="D490" s="385"/>
      <c r="E490" s="386"/>
      <c r="F490" s="369" t="s">
        <v>5</v>
      </c>
      <c r="G490" s="369" t="s">
        <v>4</v>
      </c>
      <c r="H490" s="369" t="s">
        <v>3</v>
      </c>
      <c r="I490" s="371"/>
      <c r="J490" s="372"/>
    </row>
    <row r="491" spans="1:10" ht="15" customHeight="1" x14ac:dyDescent="0.3">
      <c r="A491" s="147" t="s">
        <v>11</v>
      </c>
      <c r="B491" s="370"/>
      <c r="C491" s="387"/>
      <c r="D491" s="388"/>
      <c r="E491" s="389"/>
      <c r="F491" s="370"/>
      <c r="G491" s="370"/>
      <c r="H491" s="370"/>
      <c r="I491" s="371"/>
      <c r="J491" s="372"/>
    </row>
    <row r="492" spans="1:10" ht="15.6" customHeight="1" x14ac:dyDescent="0.3">
      <c r="A492" s="373" t="s">
        <v>82</v>
      </c>
      <c r="B492" s="374"/>
      <c r="C492" s="374"/>
      <c r="D492" s="374"/>
      <c r="E492" s="374"/>
      <c r="F492" s="374"/>
      <c r="G492" s="374"/>
      <c r="H492" s="375"/>
      <c r="I492" s="166"/>
      <c r="J492" s="166"/>
    </row>
    <row r="493" spans="1:10" ht="16.2" customHeight="1" x14ac:dyDescent="0.3">
      <c r="A493" s="382" t="s">
        <v>81</v>
      </c>
      <c r="B493" s="382" t="s">
        <v>80</v>
      </c>
      <c r="C493" s="141" t="s">
        <v>79</v>
      </c>
      <c r="D493" s="141" t="s">
        <v>78</v>
      </c>
      <c r="E493" s="141" t="s">
        <v>77</v>
      </c>
      <c r="F493" s="141" t="s">
        <v>76</v>
      </c>
      <c r="G493" s="141" t="s">
        <v>76</v>
      </c>
      <c r="H493" s="382" t="s">
        <v>75</v>
      </c>
      <c r="I493" s="371"/>
      <c r="J493" s="372"/>
    </row>
    <row r="494" spans="1:10" ht="15" customHeight="1" x14ac:dyDescent="0.3">
      <c r="A494" s="383"/>
      <c r="B494" s="383"/>
      <c r="C494" s="142" t="s">
        <v>74</v>
      </c>
      <c r="D494" s="142" t="s">
        <v>74</v>
      </c>
      <c r="E494" s="142" t="s">
        <v>74</v>
      </c>
      <c r="F494" s="142" t="s">
        <v>73</v>
      </c>
      <c r="G494" s="142" t="s">
        <v>72</v>
      </c>
      <c r="H494" s="383"/>
      <c r="I494" s="371"/>
      <c r="J494" s="372"/>
    </row>
    <row r="495" spans="1:10" ht="15" customHeight="1" x14ac:dyDescent="0.3">
      <c r="A495" s="146" t="s">
        <v>7</v>
      </c>
      <c r="B495" s="369" t="s">
        <v>6</v>
      </c>
      <c r="C495" s="384">
        <v>1547</v>
      </c>
      <c r="D495" s="385"/>
      <c r="E495" s="386"/>
      <c r="F495" s="369" t="s">
        <v>5</v>
      </c>
      <c r="G495" s="369" t="s">
        <v>4</v>
      </c>
      <c r="H495" s="369" t="s">
        <v>3</v>
      </c>
      <c r="I495" s="371"/>
      <c r="J495" s="372"/>
    </row>
    <row r="496" spans="1:10" ht="15" customHeight="1" x14ac:dyDescent="0.3">
      <c r="A496" s="147" t="s">
        <v>10</v>
      </c>
      <c r="B496" s="370"/>
      <c r="C496" s="387"/>
      <c r="D496" s="388"/>
      <c r="E496" s="389"/>
      <c r="F496" s="370"/>
      <c r="G496" s="370"/>
      <c r="H496" s="370"/>
      <c r="I496" s="371"/>
      <c r="J496" s="372"/>
    </row>
    <row r="497" spans="1:10" ht="15" customHeight="1" x14ac:dyDescent="0.3">
      <c r="A497" s="146" t="s">
        <v>7</v>
      </c>
      <c r="B497" s="369" t="s">
        <v>6</v>
      </c>
      <c r="C497" s="384">
        <v>1820</v>
      </c>
      <c r="D497" s="385"/>
      <c r="E497" s="386"/>
      <c r="F497" s="369" t="s">
        <v>5</v>
      </c>
      <c r="G497" s="369" t="s">
        <v>4</v>
      </c>
      <c r="H497" s="369" t="s">
        <v>3</v>
      </c>
      <c r="I497" s="371"/>
      <c r="J497" s="372"/>
    </row>
    <row r="498" spans="1:10" ht="15" customHeight="1" x14ac:dyDescent="0.3">
      <c r="A498" s="147" t="s">
        <v>9</v>
      </c>
      <c r="B498" s="370"/>
      <c r="C498" s="387"/>
      <c r="D498" s="388"/>
      <c r="E498" s="389"/>
      <c r="F498" s="370"/>
      <c r="G498" s="370"/>
      <c r="H498" s="370"/>
      <c r="I498" s="371"/>
      <c r="J498" s="372"/>
    </row>
    <row r="499" spans="1:10" ht="15" customHeight="1" x14ac:dyDescent="0.3">
      <c r="A499" s="146" t="s">
        <v>7</v>
      </c>
      <c r="B499" s="369" t="s">
        <v>6</v>
      </c>
      <c r="C499" s="384">
        <v>1803</v>
      </c>
      <c r="D499" s="385"/>
      <c r="E499" s="386"/>
      <c r="F499" s="369" t="s">
        <v>5</v>
      </c>
      <c r="G499" s="369" t="s">
        <v>4</v>
      </c>
      <c r="H499" s="369" t="s">
        <v>3</v>
      </c>
      <c r="I499" s="371"/>
      <c r="J499" s="372"/>
    </row>
    <row r="500" spans="1:10" ht="15" customHeight="1" x14ac:dyDescent="0.3">
      <c r="A500" s="147" t="s">
        <v>8</v>
      </c>
      <c r="B500" s="370"/>
      <c r="C500" s="387"/>
      <c r="D500" s="388"/>
      <c r="E500" s="389"/>
      <c r="F500" s="370"/>
      <c r="G500" s="370"/>
      <c r="H500" s="370"/>
      <c r="I500" s="371"/>
      <c r="J500" s="372"/>
    </row>
    <row r="501" spans="1:10" ht="15" customHeight="1" x14ac:dyDescent="0.3">
      <c r="A501" s="146" t="s">
        <v>7</v>
      </c>
      <c r="B501" s="369" t="s">
        <v>6</v>
      </c>
      <c r="C501" s="384">
        <v>1125</v>
      </c>
      <c r="D501" s="385"/>
      <c r="E501" s="386"/>
      <c r="F501" s="369" t="s">
        <v>5</v>
      </c>
      <c r="G501" s="369" t="s">
        <v>4</v>
      </c>
      <c r="H501" s="369" t="s">
        <v>3</v>
      </c>
      <c r="I501" s="371"/>
      <c r="J501" s="372"/>
    </row>
    <row r="502" spans="1:10" ht="15" customHeight="1" x14ac:dyDescent="0.3">
      <c r="A502" s="147" t="s">
        <v>2</v>
      </c>
      <c r="B502" s="370"/>
      <c r="C502" s="387"/>
      <c r="D502" s="388"/>
      <c r="E502" s="389"/>
      <c r="F502" s="370"/>
      <c r="G502" s="370"/>
      <c r="H502" s="370"/>
      <c r="I502" s="371"/>
      <c r="J502" s="372"/>
    </row>
    <row r="503" spans="1:10" ht="46.8" customHeight="1" x14ac:dyDescent="0.3">
      <c r="A503" s="376" t="s">
        <v>1</v>
      </c>
      <c r="B503" s="377"/>
      <c r="C503" s="377"/>
      <c r="D503" s="377"/>
      <c r="E503" s="377"/>
      <c r="F503" s="377"/>
      <c r="G503" s="377"/>
      <c r="H503" s="378"/>
      <c r="I503" s="371"/>
      <c r="J503" s="372"/>
    </row>
    <row r="504" spans="1:10" ht="31.2" customHeight="1" x14ac:dyDescent="0.3">
      <c r="A504" s="379" t="s">
        <v>0</v>
      </c>
      <c r="B504" s="380"/>
      <c r="C504" s="380"/>
      <c r="D504" s="380"/>
      <c r="E504" s="380"/>
      <c r="F504" s="380"/>
      <c r="G504" s="380"/>
      <c r="H504" s="381"/>
      <c r="I504" s="371"/>
      <c r="J504" s="372"/>
    </row>
    <row r="505" spans="1:10" ht="15" customHeight="1" x14ac:dyDescent="0.3">
      <c r="A505" s="166"/>
      <c r="B505" s="167"/>
      <c r="C505" s="166"/>
      <c r="D505" s="166"/>
      <c r="E505" s="166"/>
      <c r="F505" s="166"/>
      <c r="G505" s="166"/>
      <c r="H505" s="166"/>
      <c r="I505" s="166"/>
      <c r="J505" s="166"/>
    </row>
    <row r="506" spans="1:10" ht="15" customHeight="1" x14ac:dyDescent="0.3">
      <c r="A506" s="166"/>
      <c r="B506" s="167"/>
      <c r="C506" s="166"/>
      <c r="D506" s="166"/>
      <c r="E506" s="166"/>
      <c r="F506" s="166"/>
      <c r="G506" s="166"/>
      <c r="H506" s="166"/>
      <c r="I506" s="166"/>
      <c r="J506" s="166"/>
    </row>
    <row r="507" spans="1:10" ht="15" customHeight="1" x14ac:dyDescent="0.3">
      <c r="A507" s="4"/>
      <c r="B507" s="445"/>
      <c r="C507" s="447"/>
      <c r="D507" s="448"/>
      <c r="E507" s="449"/>
      <c r="F507" s="445"/>
      <c r="G507" s="445"/>
      <c r="H507" s="445"/>
      <c r="I507" s="453"/>
      <c r="J507" s="244"/>
    </row>
    <row r="508" spans="1:10" ht="15" customHeight="1" x14ac:dyDescent="0.3">
      <c r="A508" s="2"/>
      <c r="B508" s="446"/>
      <c r="C508" s="450"/>
      <c r="D508" s="451"/>
      <c r="E508" s="452"/>
      <c r="F508" s="446"/>
      <c r="G508" s="446"/>
      <c r="H508" s="446"/>
      <c r="I508" s="453"/>
      <c r="J508" s="244"/>
    </row>
    <row r="509" spans="1:10" ht="15" customHeight="1" x14ac:dyDescent="0.3">
      <c r="A509" s="4"/>
      <c r="B509" s="445"/>
      <c r="C509" s="447"/>
      <c r="D509" s="448"/>
      <c r="E509" s="449"/>
      <c r="F509" s="445"/>
      <c r="G509" s="445"/>
      <c r="H509" s="445"/>
      <c r="I509" s="453"/>
      <c r="J509" s="244"/>
    </row>
    <row r="510" spans="1:10" ht="15" customHeight="1" x14ac:dyDescent="0.3">
      <c r="A510" s="2"/>
      <c r="B510" s="446"/>
      <c r="C510" s="450"/>
      <c r="D510" s="451"/>
      <c r="E510" s="452"/>
      <c r="F510" s="446"/>
      <c r="G510" s="446"/>
      <c r="H510" s="446"/>
      <c r="I510" s="453"/>
      <c r="J510" s="244"/>
    </row>
    <row r="511" spans="1:10" ht="15" customHeight="1" x14ac:dyDescent="0.3">
      <c r="A511" s="4"/>
      <c r="B511" s="445"/>
      <c r="C511" s="447"/>
      <c r="D511" s="448"/>
      <c r="E511" s="449"/>
      <c r="F511" s="445"/>
      <c r="G511" s="445"/>
      <c r="H511" s="445"/>
      <c r="I511" s="453"/>
      <c r="J511" s="244"/>
    </row>
    <row r="512" spans="1:10" ht="15" customHeight="1" x14ac:dyDescent="0.3">
      <c r="A512" s="2"/>
      <c r="B512" s="446"/>
      <c r="C512" s="450"/>
      <c r="D512" s="451"/>
      <c r="E512" s="452"/>
      <c r="F512" s="446"/>
      <c r="G512" s="446"/>
      <c r="H512" s="446"/>
      <c r="I512" s="453"/>
      <c r="J512" s="244"/>
    </row>
    <row r="513" spans="1:10" ht="15" customHeight="1" x14ac:dyDescent="0.3">
      <c r="A513" s="4"/>
      <c r="B513" s="445"/>
      <c r="C513" s="447"/>
      <c r="D513" s="448"/>
      <c r="E513" s="449"/>
      <c r="F513" s="445"/>
      <c r="G513" s="445"/>
      <c r="H513" s="445"/>
      <c r="I513" s="453"/>
      <c r="J513" s="244"/>
    </row>
    <row r="514" spans="1:10" ht="15" customHeight="1" x14ac:dyDescent="0.3">
      <c r="A514" s="2"/>
      <c r="B514" s="446"/>
      <c r="C514" s="450"/>
      <c r="D514" s="451"/>
      <c r="E514" s="452"/>
      <c r="F514" s="446"/>
      <c r="G514" s="446"/>
      <c r="H514" s="446"/>
      <c r="I514" s="453"/>
      <c r="J514" s="244"/>
    </row>
    <row r="515" spans="1:10" ht="15" customHeight="1" x14ac:dyDescent="0.3">
      <c r="A515" s="4"/>
      <c r="B515" s="445"/>
      <c r="C515" s="447"/>
      <c r="D515" s="448"/>
      <c r="E515" s="449"/>
      <c r="F515" s="445"/>
      <c r="G515" s="445"/>
      <c r="H515" s="445"/>
      <c r="I515" s="453"/>
      <c r="J515" s="244"/>
    </row>
    <row r="516" spans="1:10" ht="15" customHeight="1" x14ac:dyDescent="0.3">
      <c r="A516" s="2"/>
      <c r="B516" s="446"/>
      <c r="C516" s="450"/>
      <c r="D516" s="451"/>
      <c r="E516" s="452"/>
      <c r="F516" s="446"/>
      <c r="G516" s="446"/>
      <c r="H516" s="446"/>
      <c r="I516" s="453"/>
      <c r="J516" s="244"/>
    </row>
    <row r="517" spans="1:10" ht="15" customHeight="1" x14ac:dyDescent="0.3">
      <c r="A517" s="317"/>
      <c r="B517" s="318"/>
      <c r="C517" s="318"/>
      <c r="D517" s="318"/>
      <c r="E517" s="318"/>
      <c r="F517" s="318"/>
      <c r="G517" s="318"/>
      <c r="H517" s="318"/>
      <c r="I517" s="244"/>
      <c r="J517" s="244"/>
    </row>
    <row r="518" spans="1:10" ht="15" customHeight="1" x14ac:dyDescent="0.3">
      <c r="A518" s="319"/>
      <c r="B518" s="320"/>
      <c r="C518" s="320"/>
      <c r="D518" s="320"/>
      <c r="E518" s="320"/>
      <c r="F518" s="320"/>
      <c r="G518" s="320"/>
      <c r="H518" s="320"/>
      <c r="I518" s="244"/>
      <c r="J518" s="244"/>
    </row>
    <row r="519" spans="1:10" ht="15" customHeight="1" x14ac:dyDescent="0.3">
      <c r="A519" s="1"/>
      <c r="B519" s="1"/>
      <c r="C519" s="1"/>
      <c r="D519" s="1"/>
      <c r="E519" s="1"/>
      <c r="F519" s="1"/>
      <c r="G519" s="1"/>
      <c r="H519" s="1"/>
      <c r="I519" s="244"/>
      <c r="J519" s="244"/>
    </row>
  </sheetData>
  <sheetProtection selectLockedCells="1" selectUnlockedCells="1"/>
  <mergeCells count="955">
    <mergeCell ref="I513:J514"/>
    <mergeCell ref="A517:H517"/>
    <mergeCell ref="A518:H518"/>
    <mergeCell ref="I517:J518"/>
    <mergeCell ref="B499:B500"/>
    <mergeCell ref="C499:E500"/>
    <mergeCell ref="F499:F500"/>
    <mergeCell ref="G499:G500"/>
    <mergeCell ref="H499:H500"/>
    <mergeCell ref="H501:H502"/>
    <mergeCell ref="G501:G502"/>
    <mergeCell ref="F507:F508"/>
    <mergeCell ref="G507:G508"/>
    <mergeCell ref="H507:H508"/>
    <mergeCell ref="I507:J508"/>
    <mergeCell ref="B507:B508"/>
    <mergeCell ref="C507:E508"/>
    <mergeCell ref="B501:B502"/>
    <mergeCell ref="C501:E502"/>
    <mergeCell ref="F501:F502"/>
    <mergeCell ref="I519:J519"/>
    <mergeCell ref="B515:B516"/>
    <mergeCell ref="C515:E516"/>
    <mergeCell ref="F515:F516"/>
    <mergeCell ref="G515:G516"/>
    <mergeCell ref="H515:H516"/>
    <mergeCell ref="I515:J516"/>
    <mergeCell ref="B509:B510"/>
    <mergeCell ref="C509:E510"/>
    <mergeCell ref="F509:F510"/>
    <mergeCell ref="G509:G510"/>
    <mergeCell ref="H509:H510"/>
    <mergeCell ref="I509:J510"/>
    <mergeCell ref="B511:B512"/>
    <mergeCell ref="C511:E512"/>
    <mergeCell ref="F511:F512"/>
    <mergeCell ref="G511:G512"/>
    <mergeCell ref="H511:H512"/>
    <mergeCell ref="I511:J512"/>
    <mergeCell ref="B513:B514"/>
    <mergeCell ref="C513:E514"/>
    <mergeCell ref="F513:F514"/>
    <mergeCell ref="G513:G514"/>
    <mergeCell ref="H513:H514"/>
    <mergeCell ref="I480:I481"/>
    <mergeCell ref="J480:J481"/>
    <mergeCell ref="I482:I483"/>
    <mergeCell ref="J482:J483"/>
    <mergeCell ref="B484:B485"/>
    <mergeCell ref="C484:E485"/>
    <mergeCell ref="F484:F485"/>
    <mergeCell ref="G484:G485"/>
    <mergeCell ref="H484:H485"/>
    <mergeCell ref="I484:I485"/>
    <mergeCell ref="C478:E478"/>
    <mergeCell ref="C479:E479"/>
    <mergeCell ref="B482:B483"/>
    <mergeCell ref="C482:E483"/>
    <mergeCell ref="F482:F483"/>
    <mergeCell ref="G482:G483"/>
    <mergeCell ref="H482:H483"/>
    <mergeCell ref="B480:B481"/>
    <mergeCell ref="C480:E481"/>
    <mergeCell ref="F480:F481"/>
    <mergeCell ref="G480:G481"/>
    <mergeCell ref="H480:H481"/>
    <mergeCell ref="C468:E468"/>
    <mergeCell ref="C469:E469"/>
    <mergeCell ref="C470:E470"/>
    <mergeCell ref="C471:E471"/>
    <mergeCell ref="C474:E474"/>
    <mergeCell ref="C475:E475"/>
    <mergeCell ref="C476:E476"/>
    <mergeCell ref="C477:E477"/>
    <mergeCell ref="C472:E472"/>
    <mergeCell ref="C473:E473"/>
    <mergeCell ref="C465:E465"/>
    <mergeCell ref="C466:E466"/>
    <mergeCell ref="C467:E467"/>
    <mergeCell ref="C439:E439"/>
    <mergeCell ref="C440:E440"/>
    <mergeCell ref="C441:E441"/>
    <mergeCell ref="C442:E442"/>
    <mergeCell ref="C451:E451"/>
    <mergeCell ref="C452:E452"/>
    <mergeCell ref="C457:E457"/>
    <mergeCell ref="C458:E458"/>
    <mergeCell ref="C459:E459"/>
    <mergeCell ref="C460:E460"/>
    <mergeCell ref="C461:E461"/>
    <mergeCell ref="C462:E462"/>
    <mergeCell ref="C443:E443"/>
    <mergeCell ref="C444:E444"/>
    <mergeCell ref="C445:E445"/>
    <mergeCell ref="C446:E446"/>
    <mergeCell ref="C447:E447"/>
    <mergeCell ref="C448:E448"/>
    <mergeCell ref="C449:E449"/>
    <mergeCell ref="C450:E450"/>
    <mergeCell ref="C399:E399"/>
    <mergeCell ref="C400:E400"/>
    <mergeCell ref="C401:E401"/>
    <mergeCell ref="C402:E402"/>
    <mergeCell ref="C409:E409"/>
    <mergeCell ref="C437:E437"/>
    <mergeCell ref="C422:E422"/>
    <mergeCell ref="C423:E423"/>
    <mergeCell ref="C424:E424"/>
    <mergeCell ref="C425:E425"/>
    <mergeCell ref="C426:E426"/>
    <mergeCell ref="C429:E429"/>
    <mergeCell ref="C430:E430"/>
    <mergeCell ref="C434:E434"/>
    <mergeCell ref="C435:E435"/>
    <mergeCell ref="C436:E436"/>
    <mergeCell ref="C403:E403"/>
    <mergeCell ref="C404:E404"/>
    <mergeCell ref="C407:E407"/>
    <mergeCell ref="C408:E408"/>
    <mergeCell ref="C410:E410"/>
    <mergeCell ref="C411:E411"/>
    <mergeCell ref="A412:H412"/>
    <mergeCell ref="A413:A414"/>
    <mergeCell ref="C383:E383"/>
    <mergeCell ref="C384:E384"/>
    <mergeCell ref="C385:E385"/>
    <mergeCell ref="C389:E389"/>
    <mergeCell ref="C391:E391"/>
    <mergeCell ref="C393:E393"/>
    <mergeCell ref="C394:E394"/>
    <mergeCell ref="C397:E397"/>
    <mergeCell ref="C398:E398"/>
    <mergeCell ref="I359:I360"/>
    <mergeCell ref="J359:J360"/>
    <mergeCell ref="C361:E361"/>
    <mergeCell ref="C362:E362"/>
    <mergeCell ref="C374:E374"/>
    <mergeCell ref="C378:E378"/>
    <mergeCell ref="C380:E380"/>
    <mergeCell ref="C382:E382"/>
    <mergeCell ref="C363:E363"/>
    <mergeCell ref="C364:E364"/>
    <mergeCell ref="C365:E365"/>
    <mergeCell ref="C366:E366"/>
    <mergeCell ref="C367:E367"/>
    <mergeCell ref="C372:E372"/>
    <mergeCell ref="C373:E373"/>
    <mergeCell ref="B359:B360"/>
    <mergeCell ref="C359:E360"/>
    <mergeCell ref="F359:F360"/>
    <mergeCell ref="G359:G360"/>
    <mergeCell ref="B347:B348"/>
    <mergeCell ref="C347:E348"/>
    <mergeCell ref="F347:F348"/>
    <mergeCell ref="G347:G348"/>
    <mergeCell ref="H347:H348"/>
    <mergeCell ref="H359:H360"/>
    <mergeCell ref="I347:I348"/>
    <mergeCell ref="J347:J348"/>
    <mergeCell ref="C349:E349"/>
    <mergeCell ref="C354:E354"/>
    <mergeCell ref="C334:E334"/>
    <mergeCell ref="C335:E335"/>
    <mergeCell ref="C336:E336"/>
    <mergeCell ref="C337:E337"/>
    <mergeCell ref="C338:E338"/>
    <mergeCell ref="C339:E339"/>
    <mergeCell ref="C344:E344"/>
    <mergeCell ref="C345:E345"/>
    <mergeCell ref="C346:E346"/>
    <mergeCell ref="C340:E340"/>
    <mergeCell ref="C341:E341"/>
    <mergeCell ref="C342:E342"/>
    <mergeCell ref="C343:E343"/>
    <mergeCell ref="I350:I351"/>
    <mergeCell ref="J350:J351"/>
    <mergeCell ref="I320:I321"/>
    <mergeCell ref="J320:J321"/>
    <mergeCell ref="C324:E324"/>
    <mergeCell ref="A331:H331"/>
    <mergeCell ref="A332:A333"/>
    <mergeCell ref="B332:B333"/>
    <mergeCell ref="H332:H333"/>
    <mergeCell ref="I332:I333"/>
    <mergeCell ref="J332:J333"/>
    <mergeCell ref="A329:A330"/>
    <mergeCell ref="C329:E330"/>
    <mergeCell ref="F329:F330"/>
    <mergeCell ref="G329:G330"/>
    <mergeCell ref="H329:H330"/>
    <mergeCell ref="I329:I330"/>
    <mergeCell ref="J329:J330"/>
    <mergeCell ref="A325:A326"/>
    <mergeCell ref="C325:E326"/>
    <mergeCell ref="F325:F326"/>
    <mergeCell ref="G325:G326"/>
    <mergeCell ref="H325:H326"/>
    <mergeCell ref="I325:I326"/>
    <mergeCell ref="J325:J326"/>
    <mergeCell ref="A327:A328"/>
    <mergeCell ref="C314:E314"/>
    <mergeCell ref="C310:E310"/>
    <mergeCell ref="C311:E311"/>
    <mergeCell ref="C312:E312"/>
    <mergeCell ref="C313:E313"/>
    <mergeCell ref="C315:E315"/>
    <mergeCell ref="C317:E317"/>
    <mergeCell ref="C322:E322"/>
    <mergeCell ref="C323:E323"/>
    <mergeCell ref="A319:H319"/>
    <mergeCell ref="A320:A321"/>
    <mergeCell ref="B320:B321"/>
    <mergeCell ref="H320:H321"/>
    <mergeCell ref="C301:E301"/>
    <mergeCell ref="C302:E302"/>
    <mergeCell ref="C303:E303"/>
    <mergeCell ref="C304:E304"/>
    <mergeCell ref="C307:E307"/>
    <mergeCell ref="C308:E308"/>
    <mergeCell ref="C309:E309"/>
    <mergeCell ref="C305:E305"/>
    <mergeCell ref="C306:E306"/>
    <mergeCell ref="I268:I269"/>
    <mergeCell ref="J268:J269"/>
    <mergeCell ref="C270:E270"/>
    <mergeCell ref="C262:E262"/>
    <mergeCell ref="C294:E294"/>
    <mergeCell ref="C279:E279"/>
    <mergeCell ref="C284:E284"/>
    <mergeCell ref="C287:E287"/>
    <mergeCell ref="C295:E295"/>
    <mergeCell ref="F275:F276"/>
    <mergeCell ref="G275:G276"/>
    <mergeCell ref="H275:H276"/>
    <mergeCell ref="I275:I276"/>
    <mergeCell ref="J275:J276"/>
    <mergeCell ref="F271:F272"/>
    <mergeCell ref="G271:G272"/>
    <mergeCell ref="H271:H272"/>
    <mergeCell ref="I271:I272"/>
    <mergeCell ref="J271:J272"/>
    <mergeCell ref="C285:E285"/>
    <mergeCell ref="C286:E286"/>
    <mergeCell ref="C288:E288"/>
    <mergeCell ref="C289:E289"/>
    <mergeCell ref="C290:E290"/>
    <mergeCell ref="C260:E260"/>
    <mergeCell ref="C261:E261"/>
    <mergeCell ref="C265:E265"/>
    <mergeCell ref="C263:E263"/>
    <mergeCell ref="C264:E264"/>
    <mergeCell ref="A267:H267"/>
    <mergeCell ref="A268:A269"/>
    <mergeCell ref="B268:B269"/>
    <mergeCell ref="H268:H269"/>
    <mergeCell ref="C252:E252"/>
    <mergeCell ref="I252:J252"/>
    <mergeCell ref="C253:E253"/>
    <mergeCell ref="I253:J253"/>
    <mergeCell ref="I254:J254"/>
    <mergeCell ref="C257:E257"/>
    <mergeCell ref="C258:E258"/>
    <mergeCell ref="C259:E259"/>
    <mergeCell ref="A254:H254"/>
    <mergeCell ref="A255:A256"/>
    <mergeCell ref="B255:B256"/>
    <mergeCell ref="H255:H256"/>
    <mergeCell ref="I255:J256"/>
    <mergeCell ref="C249:E249"/>
    <mergeCell ref="I249:J249"/>
    <mergeCell ref="C250:E250"/>
    <mergeCell ref="I250:J250"/>
    <mergeCell ref="C251:E251"/>
    <mergeCell ref="I251:J251"/>
    <mergeCell ref="C245:E245"/>
    <mergeCell ref="I245:J245"/>
    <mergeCell ref="C246:E246"/>
    <mergeCell ref="I246:J246"/>
    <mergeCell ref="C247:E247"/>
    <mergeCell ref="I247:J247"/>
    <mergeCell ref="C248:E248"/>
    <mergeCell ref="I248:J248"/>
    <mergeCell ref="C240:E240"/>
    <mergeCell ref="I240:J240"/>
    <mergeCell ref="C241:E241"/>
    <mergeCell ref="I241:J241"/>
    <mergeCell ref="C242:E242"/>
    <mergeCell ref="I242:J242"/>
    <mergeCell ref="C243:E243"/>
    <mergeCell ref="I243:J243"/>
    <mergeCell ref="C244:E244"/>
    <mergeCell ref="I244:J244"/>
    <mergeCell ref="C234:E234"/>
    <mergeCell ref="I234:J234"/>
    <mergeCell ref="C235:E235"/>
    <mergeCell ref="C236:E236"/>
    <mergeCell ref="C237:E237"/>
    <mergeCell ref="I237:J237"/>
    <mergeCell ref="C238:E238"/>
    <mergeCell ref="I238:J238"/>
    <mergeCell ref="C239:E239"/>
    <mergeCell ref="I239:J239"/>
    <mergeCell ref="I231:J231"/>
    <mergeCell ref="C232:E232"/>
    <mergeCell ref="I232:J232"/>
    <mergeCell ref="C233:E233"/>
    <mergeCell ref="I233:J233"/>
    <mergeCell ref="C226:E226"/>
    <mergeCell ref="I226:J226"/>
    <mergeCell ref="C227:E227"/>
    <mergeCell ref="I227:J227"/>
    <mergeCell ref="C228:E228"/>
    <mergeCell ref="I228:J228"/>
    <mergeCell ref="C229:E229"/>
    <mergeCell ref="I229:J229"/>
    <mergeCell ref="C206:E206"/>
    <mergeCell ref="I206:J206"/>
    <mergeCell ref="C216:E216"/>
    <mergeCell ref="I216:J216"/>
    <mergeCell ref="C217:E217"/>
    <mergeCell ref="I217:J217"/>
    <mergeCell ref="A218:H218"/>
    <mergeCell ref="A219:H219"/>
    <mergeCell ref="I218:I219"/>
    <mergeCell ref="J218:J219"/>
    <mergeCell ref="C214:E214"/>
    <mergeCell ref="I214:J214"/>
    <mergeCell ref="C215:E215"/>
    <mergeCell ref="I215:J215"/>
    <mergeCell ref="I210:J210"/>
    <mergeCell ref="C211:E211"/>
    <mergeCell ref="I211:J211"/>
    <mergeCell ref="C199:E199"/>
    <mergeCell ref="I199:J199"/>
    <mergeCell ref="C202:E202"/>
    <mergeCell ref="I202:J202"/>
    <mergeCell ref="C205:E205"/>
    <mergeCell ref="I205:J205"/>
    <mergeCell ref="C200:E200"/>
    <mergeCell ref="I200:J200"/>
    <mergeCell ref="C201:E201"/>
    <mergeCell ref="I201:J201"/>
    <mergeCell ref="C203:E203"/>
    <mergeCell ref="I203:J203"/>
    <mergeCell ref="C204:E204"/>
    <mergeCell ref="I204:J204"/>
    <mergeCell ref="C194:E194"/>
    <mergeCell ref="C195:E195"/>
    <mergeCell ref="I195:J195"/>
    <mergeCell ref="C196:E196"/>
    <mergeCell ref="I196:J196"/>
    <mergeCell ref="C197:E197"/>
    <mergeCell ref="I197:J197"/>
    <mergeCell ref="C193:E193"/>
    <mergeCell ref="C198:E198"/>
    <mergeCell ref="I198:J198"/>
    <mergeCell ref="C175:E175"/>
    <mergeCell ref="I175:J175"/>
    <mergeCell ref="C168:E168"/>
    <mergeCell ref="I168:J168"/>
    <mergeCell ref="C169:E169"/>
    <mergeCell ref="I169:J169"/>
    <mergeCell ref="I180:J181"/>
    <mergeCell ref="C176:E176"/>
    <mergeCell ref="I176:J176"/>
    <mergeCell ref="C177:E177"/>
    <mergeCell ref="I177:J177"/>
    <mergeCell ref="C178:E178"/>
    <mergeCell ref="I178:J178"/>
    <mergeCell ref="C179:E179"/>
    <mergeCell ref="I179:J179"/>
    <mergeCell ref="A180:H180"/>
    <mergeCell ref="A181:H181"/>
    <mergeCell ref="C170:E170"/>
    <mergeCell ref="I170:J170"/>
    <mergeCell ref="C171:E171"/>
    <mergeCell ref="I171:J171"/>
    <mergeCell ref="C172:E172"/>
    <mergeCell ref="I172:J172"/>
    <mergeCell ref="C173:E173"/>
    <mergeCell ref="I173:J173"/>
    <mergeCell ref="C174:E174"/>
    <mergeCell ref="I174:J174"/>
    <mergeCell ref="C163:E163"/>
    <mergeCell ref="I163:J163"/>
    <mergeCell ref="C164:E164"/>
    <mergeCell ref="I164:J164"/>
    <mergeCell ref="C165:E165"/>
    <mergeCell ref="I165:J165"/>
    <mergeCell ref="C166:E166"/>
    <mergeCell ref="I166:J166"/>
    <mergeCell ref="C167:E167"/>
    <mergeCell ref="I167:J167"/>
    <mergeCell ref="C158:E158"/>
    <mergeCell ref="I158:J158"/>
    <mergeCell ref="C159:E159"/>
    <mergeCell ref="I159:J159"/>
    <mergeCell ref="C160:E160"/>
    <mergeCell ref="I160:J160"/>
    <mergeCell ref="C161:E161"/>
    <mergeCell ref="I161:J161"/>
    <mergeCell ref="C162:E162"/>
    <mergeCell ref="I162:J162"/>
    <mergeCell ref="C153:E153"/>
    <mergeCell ref="I153:J153"/>
    <mergeCell ref="C154:E154"/>
    <mergeCell ref="I154:J154"/>
    <mergeCell ref="C155:E155"/>
    <mergeCell ref="I155:J155"/>
    <mergeCell ref="C156:E156"/>
    <mergeCell ref="I156:J156"/>
    <mergeCell ref="C157:E157"/>
    <mergeCell ref="I157:J157"/>
    <mergeCell ref="B149:B150"/>
    <mergeCell ref="C149:E150"/>
    <mergeCell ref="F149:F150"/>
    <mergeCell ref="G149:G150"/>
    <mergeCell ref="H149:H150"/>
    <mergeCell ref="I149:J150"/>
    <mergeCell ref="C151:E151"/>
    <mergeCell ref="I151:J151"/>
    <mergeCell ref="C152:E152"/>
    <mergeCell ref="I152:J152"/>
    <mergeCell ref="B145:B146"/>
    <mergeCell ref="C145:E146"/>
    <mergeCell ref="F145:F146"/>
    <mergeCell ref="G145:G146"/>
    <mergeCell ref="H145:H146"/>
    <mergeCell ref="I145:J146"/>
    <mergeCell ref="B147:B148"/>
    <mergeCell ref="C147:E148"/>
    <mergeCell ref="F147:F148"/>
    <mergeCell ref="G147:G148"/>
    <mergeCell ref="H147:H148"/>
    <mergeCell ref="I147:J148"/>
    <mergeCell ref="B141:B142"/>
    <mergeCell ref="C141:E142"/>
    <mergeCell ref="F141:F142"/>
    <mergeCell ref="G141:G142"/>
    <mergeCell ref="H141:H142"/>
    <mergeCell ref="I141:J142"/>
    <mergeCell ref="B143:B144"/>
    <mergeCell ref="C143:E144"/>
    <mergeCell ref="F143:F144"/>
    <mergeCell ref="G143:G144"/>
    <mergeCell ref="H143:H144"/>
    <mergeCell ref="I143:J144"/>
    <mergeCell ref="B139:B140"/>
    <mergeCell ref="H139:H140"/>
    <mergeCell ref="A137:H137"/>
    <mergeCell ref="A138:H138"/>
    <mergeCell ref="I137:I138"/>
    <mergeCell ref="J137:J138"/>
    <mergeCell ref="A139:A140"/>
    <mergeCell ref="I139:I140"/>
    <mergeCell ref="J139:J140"/>
    <mergeCell ref="B133:B134"/>
    <mergeCell ref="C133:E134"/>
    <mergeCell ref="F133:F134"/>
    <mergeCell ref="G133:G134"/>
    <mergeCell ref="H133:H134"/>
    <mergeCell ref="I133:J134"/>
    <mergeCell ref="B135:B136"/>
    <mergeCell ref="C135:E136"/>
    <mergeCell ref="F135:F136"/>
    <mergeCell ref="G135:G136"/>
    <mergeCell ref="H135:H136"/>
    <mergeCell ref="I135:J136"/>
    <mergeCell ref="B129:B130"/>
    <mergeCell ref="C129:E130"/>
    <mergeCell ref="F129:F130"/>
    <mergeCell ref="G129:G130"/>
    <mergeCell ref="H129:H130"/>
    <mergeCell ref="I129:J130"/>
    <mergeCell ref="B131:B132"/>
    <mergeCell ref="C131:E132"/>
    <mergeCell ref="F131:F132"/>
    <mergeCell ref="G131:G132"/>
    <mergeCell ref="H131:H132"/>
    <mergeCell ref="I131:J132"/>
    <mergeCell ref="B125:B126"/>
    <mergeCell ref="C125:E126"/>
    <mergeCell ref="F125:F126"/>
    <mergeCell ref="G125:G126"/>
    <mergeCell ref="H125:H126"/>
    <mergeCell ref="I125:J126"/>
    <mergeCell ref="B127:B128"/>
    <mergeCell ref="C127:E128"/>
    <mergeCell ref="F127:F128"/>
    <mergeCell ref="G127:G128"/>
    <mergeCell ref="H127:H128"/>
    <mergeCell ref="I127:J128"/>
    <mergeCell ref="B121:B122"/>
    <mergeCell ref="C121:E122"/>
    <mergeCell ref="F121:F122"/>
    <mergeCell ref="G121:G122"/>
    <mergeCell ref="H121:H122"/>
    <mergeCell ref="I121:I122"/>
    <mergeCell ref="J121:J122"/>
    <mergeCell ref="B123:B124"/>
    <mergeCell ref="C123:E124"/>
    <mergeCell ref="F123:F124"/>
    <mergeCell ref="G123:G124"/>
    <mergeCell ref="H123:H124"/>
    <mergeCell ref="I123:I124"/>
    <mergeCell ref="J123:J124"/>
    <mergeCell ref="B117:B118"/>
    <mergeCell ref="C117:E118"/>
    <mergeCell ref="F117:F118"/>
    <mergeCell ref="G117:G118"/>
    <mergeCell ref="H117:H118"/>
    <mergeCell ref="I117:J118"/>
    <mergeCell ref="B119:B120"/>
    <mergeCell ref="C119:E120"/>
    <mergeCell ref="F119:F120"/>
    <mergeCell ref="G119:G120"/>
    <mergeCell ref="H119:H120"/>
    <mergeCell ref="I119:J120"/>
    <mergeCell ref="B115:B116"/>
    <mergeCell ref="C115:E116"/>
    <mergeCell ref="F115:F116"/>
    <mergeCell ref="G115:G116"/>
    <mergeCell ref="H115:H116"/>
    <mergeCell ref="I115:J116"/>
    <mergeCell ref="C111:E111"/>
    <mergeCell ref="I111:J111"/>
    <mergeCell ref="C112:E112"/>
    <mergeCell ref="I112:J112"/>
    <mergeCell ref="C109:E109"/>
    <mergeCell ref="I109:J109"/>
    <mergeCell ref="C110:E110"/>
    <mergeCell ref="I110:J110"/>
    <mergeCell ref="B113:B114"/>
    <mergeCell ref="C113:E114"/>
    <mergeCell ref="F113:F114"/>
    <mergeCell ref="G113:G114"/>
    <mergeCell ref="H113:H114"/>
    <mergeCell ref="I113:J114"/>
    <mergeCell ref="C105:E105"/>
    <mergeCell ref="I105:J105"/>
    <mergeCell ref="C106:E106"/>
    <mergeCell ref="I106:J106"/>
    <mergeCell ref="C107:E107"/>
    <mergeCell ref="I107:J107"/>
    <mergeCell ref="C104:E104"/>
    <mergeCell ref="I104:J104"/>
    <mergeCell ref="C108:E108"/>
    <mergeCell ref="I108:J108"/>
    <mergeCell ref="C79:E79"/>
    <mergeCell ref="C80:E80"/>
    <mergeCell ref="C81:E81"/>
    <mergeCell ref="C82:E82"/>
    <mergeCell ref="C77:E77"/>
    <mergeCell ref="C87:E87"/>
    <mergeCell ref="I87:J87"/>
    <mergeCell ref="C88:E88"/>
    <mergeCell ref="I88:J88"/>
    <mergeCell ref="A83:H83"/>
    <mergeCell ref="A84:H84"/>
    <mergeCell ref="I83:I84"/>
    <mergeCell ref="J83:J84"/>
    <mergeCell ref="A85:A86"/>
    <mergeCell ref="B85:B86"/>
    <mergeCell ref="H85:H86"/>
    <mergeCell ref="I85:I86"/>
    <mergeCell ref="J85:J86"/>
    <mergeCell ref="C64:E64"/>
    <mergeCell ref="C65:E65"/>
    <mergeCell ref="C66:E66"/>
    <mergeCell ref="C67:E67"/>
    <mergeCell ref="C62:E62"/>
    <mergeCell ref="C75:E75"/>
    <mergeCell ref="C76:E76"/>
    <mergeCell ref="C78:E78"/>
    <mergeCell ref="B68:B69"/>
    <mergeCell ref="C68:E69"/>
    <mergeCell ref="C72:E72"/>
    <mergeCell ref="C73:E73"/>
    <mergeCell ref="C74:E74"/>
    <mergeCell ref="C51:E51"/>
    <mergeCell ref="C59:E59"/>
    <mergeCell ref="C60:E60"/>
    <mergeCell ref="C61:E61"/>
    <mergeCell ref="C63:E63"/>
    <mergeCell ref="C55:E55"/>
    <mergeCell ref="C56:E56"/>
    <mergeCell ref="C57:E57"/>
    <mergeCell ref="C58:E58"/>
    <mergeCell ref="A52:H52"/>
    <mergeCell ref="A53:A54"/>
    <mergeCell ref="B53:B54"/>
    <mergeCell ref="H53:H54"/>
    <mergeCell ref="I28:I29"/>
    <mergeCell ref="J28:J29"/>
    <mergeCell ref="B14:B15"/>
    <mergeCell ref="C14:E15"/>
    <mergeCell ref="F14:F15"/>
    <mergeCell ref="C37:E37"/>
    <mergeCell ref="C38:E38"/>
    <mergeCell ref="C39:E39"/>
    <mergeCell ref="C40:E40"/>
    <mergeCell ref="C16:E16"/>
    <mergeCell ref="I19:I20"/>
    <mergeCell ref="J19:J20"/>
    <mergeCell ref="I14:I15"/>
    <mergeCell ref="J14:J15"/>
    <mergeCell ref="I17:I18"/>
    <mergeCell ref="J17:J18"/>
    <mergeCell ref="I30:I31"/>
    <mergeCell ref="J30:J31"/>
    <mergeCell ref="H34:H35"/>
    <mergeCell ref="I34:I35"/>
    <mergeCell ref="J34:J35"/>
    <mergeCell ref="F28:F29"/>
    <mergeCell ref="G28:G29"/>
    <mergeCell ref="H28:H29"/>
    <mergeCell ref="C44:E44"/>
    <mergeCell ref="H8:H9"/>
    <mergeCell ref="H19:H20"/>
    <mergeCell ref="H14:H15"/>
    <mergeCell ref="H17:H18"/>
    <mergeCell ref="H30:H31"/>
    <mergeCell ref="A33:H33"/>
    <mergeCell ref="A34:A35"/>
    <mergeCell ref="B34:B35"/>
    <mergeCell ref="C48:E48"/>
    <mergeCell ref="C42:E42"/>
    <mergeCell ref="C43:E43"/>
    <mergeCell ref="C41:E41"/>
    <mergeCell ref="C36:E36"/>
    <mergeCell ref="C6:E6"/>
    <mergeCell ref="C7:E7"/>
    <mergeCell ref="C10:E10"/>
    <mergeCell ref="B28:B29"/>
    <mergeCell ref="C28:E29"/>
    <mergeCell ref="C49:E49"/>
    <mergeCell ref="C50:E50"/>
    <mergeCell ref="C45:E45"/>
    <mergeCell ref="C46:E46"/>
    <mergeCell ref="C47:E47"/>
    <mergeCell ref="B8:B9"/>
    <mergeCell ref="C8:E9"/>
    <mergeCell ref="F8:F9"/>
    <mergeCell ref="G8:G9"/>
    <mergeCell ref="B19:B20"/>
    <mergeCell ref="C19:C20"/>
    <mergeCell ref="D19:D20"/>
    <mergeCell ref="E19:E20"/>
    <mergeCell ref="F19:F20"/>
    <mergeCell ref="G19:G20"/>
    <mergeCell ref="G14:G15"/>
    <mergeCell ref="B17:B18"/>
    <mergeCell ref="C17:E18"/>
    <mergeCell ref="F17:F18"/>
    <mergeCell ref="G17:G18"/>
    <mergeCell ref="B30:B31"/>
    <mergeCell ref="C30:E31"/>
    <mergeCell ref="F30:F31"/>
    <mergeCell ref="G30:G31"/>
    <mergeCell ref="I8:I9"/>
    <mergeCell ref="J8:J9"/>
    <mergeCell ref="B12:B13"/>
    <mergeCell ref="C12:E13"/>
    <mergeCell ref="F12:F13"/>
    <mergeCell ref="G12:G13"/>
    <mergeCell ref="H12:H13"/>
    <mergeCell ref="I12:I13"/>
    <mergeCell ref="J12:J13"/>
    <mergeCell ref="C11:E11"/>
    <mergeCell ref="A1:H1"/>
    <mergeCell ref="I1:I2"/>
    <mergeCell ref="J1:J2"/>
    <mergeCell ref="A3:H3"/>
    <mergeCell ref="A4:A5"/>
    <mergeCell ref="B4:B5"/>
    <mergeCell ref="H4:H5"/>
    <mergeCell ref="I4:I5"/>
    <mergeCell ref="J4:J5"/>
    <mergeCell ref="A2:H2"/>
    <mergeCell ref="I53:I54"/>
    <mergeCell ref="J53:J54"/>
    <mergeCell ref="B21:B22"/>
    <mergeCell ref="C21:E22"/>
    <mergeCell ref="F21:F22"/>
    <mergeCell ref="G21:G22"/>
    <mergeCell ref="H21:H22"/>
    <mergeCell ref="I21:I22"/>
    <mergeCell ref="J21:J22"/>
    <mergeCell ref="C23:E23"/>
    <mergeCell ref="B24:B25"/>
    <mergeCell ref="C24:E25"/>
    <mergeCell ref="F24:F25"/>
    <mergeCell ref="G24:G25"/>
    <mergeCell ref="H24:H25"/>
    <mergeCell ref="I24:I25"/>
    <mergeCell ref="J24:J25"/>
    <mergeCell ref="B26:B27"/>
    <mergeCell ref="C26:E27"/>
    <mergeCell ref="F26:F27"/>
    <mergeCell ref="G26:G27"/>
    <mergeCell ref="H26:H27"/>
    <mergeCell ref="I26:I27"/>
    <mergeCell ref="J26:J27"/>
    <mergeCell ref="G68:G69"/>
    <mergeCell ref="H68:H69"/>
    <mergeCell ref="I68:I69"/>
    <mergeCell ref="J68:J69"/>
    <mergeCell ref="B70:B71"/>
    <mergeCell ref="C70:E71"/>
    <mergeCell ref="F70:F71"/>
    <mergeCell ref="G70:G71"/>
    <mergeCell ref="H70:H71"/>
    <mergeCell ref="I70:I71"/>
    <mergeCell ref="J70:J71"/>
    <mergeCell ref="F68:F69"/>
    <mergeCell ref="C92:E92"/>
    <mergeCell ref="I92:J92"/>
    <mergeCell ref="C93:E93"/>
    <mergeCell ref="I93:J93"/>
    <mergeCell ref="C94:E94"/>
    <mergeCell ref="I94:J94"/>
    <mergeCell ref="C95:E95"/>
    <mergeCell ref="I95:J95"/>
    <mergeCell ref="C103:E103"/>
    <mergeCell ref="I103:J103"/>
    <mergeCell ref="C96:E96"/>
    <mergeCell ref="I96:J96"/>
    <mergeCell ref="C97:E97"/>
    <mergeCell ref="I97:J97"/>
    <mergeCell ref="C98:E98"/>
    <mergeCell ref="I98:J98"/>
    <mergeCell ref="C99:E99"/>
    <mergeCell ref="I99:J99"/>
    <mergeCell ref="C100:E100"/>
    <mergeCell ref="I100:J100"/>
    <mergeCell ref="C101:E101"/>
    <mergeCell ref="I101:J101"/>
    <mergeCell ref="C102:E102"/>
    <mergeCell ref="I102:J102"/>
    <mergeCell ref="C89:E89"/>
    <mergeCell ref="I89:J89"/>
    <mergeCell ref="C90:E90"/>
    <mergeCell ref="I90:J90"/>
    <mergeCell ref="C91:E91"/>
    <mergeCell ref="I91:J91"/>
    <mergeCell ref="C212:E212"/>
    <mergeCell ref="I212:J212"/>
    <mergeCell ref="C213:E213"/>
    <mergeCell ref="I213:J213"/>
    <mergeCell ref="C189:E189"/>
    <mergeCell ref="I189:J189"/>
    <mergeCell ref="C190:E190"/>
    <mergeCell ref="I190:J190"/>
    <mergeCell ref="C191:E191"/>
    <mergeCell ref="I191:J191"/>
    <mergeCell ref="C192:E192"/>
    <mergeCell ref="C207:E207"/>
    <mergeCell ref="I207:J207"/>
    <mergeCell ref="C208:E208"/>
    <mergeCell ref="I208:J208"/>
    <mergeCell ref="C209:E209"/>
    <mergeCell ref="I209:J209"/>
    <mergeCell ref="C210:E210"/>
    <mergeCell ref="A182:A183"/>
    <mergeCell ref="C184:E184"/>
    <mergeCell ref="C185:E185"/>
    <mergeCell ref="C186:E186"/>
    <mergeCell ref="I186:J186"/>
    <mergeCell ref="C187:E187"/>
    <mergeCell ref="I187:J187"/>
    <mergeCell ref="C188:E188"/>
    <mergeCell ref="I188:J188"/>
    <mergeCell ref="B182:B183"/>
    <mergeCell ref="H182:H183"/>
    <mergeCell ref="I182:J183"/>
    <mergeCell ref="H273:H274"/>
    <mergeCell ref="I273:I274"/>
    <mergeCell ref="J273:J274"/>
    <mergeCell ref="C282:E282"/>
    <mergeCell ref="C283:E283"/>
    <mergeCell ref="H277:H278"/>
    <mergeCell ref="I277:I278"/>
    <mergeCell ref="J277:J278"/>
    <mergeCell ref="A220:A221"/>
    <mergeCell ref="I220:I221"/>
    <mergeCell ref="J220:J221"/>
    <mergeCell ref="C223:E223"/>
    <mergeCell ref="I223:J223"/>
    <mergeCell ref="C224:E224"/>
    <mergeCell ref="I224:J224"/>
    <mergeCell ref="C225:E225"/>
    <mergeCell ref="I225:J225"/>
    <mergeCell ref="B220:B221"/>
    <mergeCell ref="H220:H221"/>
    <mergeCell ref="C222:E222"/>
    <mergeCell ref="I222:J222"/>
    <mergeCell ref="C230:E230"/>
    <mergeCell ref="I230:J230"/>
    <mergeCell ref="C231:E231"/>
    <mergeCell ref="C291:E291"/>
    <mergeCell ref="B271:B272"/>
    <mergeCell ref="C271:E272"/>
    <mergeCell ref="B275:B276"/>
    <mergeCell ref="C275:E276"/>
    <mergeCell ref="B277:B278"/>
    <mergeCell ref="C277:E278"/>
    <mergeCell ref="F277:F278"/>
    <mergeCell ref="G277:G278"/>
    <mergeCell ref="C280:E280"/>
    <mergeCell ref="C281:E281"/>
    <mergeCell ref="B273:B274"/>
    <mergeCell ref="C273:E274"/>
    <mergeCell ref="F273:F274"/>
    <mergeCell ref="G273:G274"/>
    <mergeCell ref="B292:B293"/>
    <mergeCell ref="C292:E293"/>
    <mergeCell ref="F292:F293"/>
    <mergeCell ref="G292:G293"/>
    <mergeCell ref="H292:H293"/>
    <mergeCell ref="I292:I293"/>
    <mergeCell ref="J292:J293"/>
    <mergeCell ref="A298:H298"/>
    <mergeCell ref="A299:A300"/>
    <mergeCell ref="B299:B300"/>
    <mergeCell ref="F299:F300"/>
    <mergeCell ref="G299:G300"/>
    <mergeCell ref="H299:H300"/>
    <mergeCell ref="I299:I300"/>
    <mergeCell ref="J299:J300"/>
    <mergeCell ref="C296:E296"/>
    <mergeCell ref="C297:E297"/>
    <mergeCell ref="C327:E328"/>
    <mergeCell ref="F327:F328"/>
    <mergeCell ref="G327:G328"/>
    <mergeCell ref="H327:H328"/>
    <mergeCell ref="I327:I328"/>
    <mergeCell ref="J327:J328"/>
    <mergeCell ref="C352:E352"/>
    <mergeCell ref="C353:E353"/>
    <mergeCell ref="B357:B358"/>
    <mergeCell ref="C357:E358"/>
    <mergeCell ref="F357:F358"/>
    <mergeCell ref="G357:G358"/>
    <mergeCell ref="H357:H358"/>
    <mergeCell ref="I357:I358"/>
    <mergeCell ref="J357:J358"/>
    <mergeCell ref="C355:E355"/>
    <mergeCell ref="C356:E356"/>
    <mergeCell ref="B350:B351"/>
    <mergeCell ref="C350:C351"/>
    <mergeCell ref="D350:D351"/>
    <mergeCell ref="E350:E351"/>
    <mergeCell ref="F350:F351"/>
    <mergeCell ref="G350:G351"/>
    <mergeCell ref="H350:H351"/>
    <mergeCell ref="I413:I414"/>
    <mergeCell ref="J413:J414"/>
    <mergeCell ref="C415:E415"/>
    <mergeCell ref="C416:E416"/>
    <mergeCell ref="C417:E417"/>
    <mergeCell ref="C418:E418"/>
    <mergeCell ref="C419:E419"/>
    <mergeCell ref="C368:E368"/>
    <mergeCell ref="C369:E369"/>
    <mergeCell ref="C370:E370"/>
    <mergeCell ref="C371:E371"/>
    <mergeCell ref="A375:H375"/>
    <mergeCell ref="A376:A377"/>
    <mergeCell ref="B376:B377"/>
    <mergeCell ref="H376:H377"/>
    <mergeCell ref="I376:I377"/>
    <mergeCell ref="J376:J377"/>
    <mergeCell ref="C386:E386"/>
    <mergeCell ref="C387:E387"/>
    <mergeCell ref="C388:E388"/>
    <mergeCell ref="C390:E390"/>
    <mergeCell ref="C392:E392"/>
    <mergeCell ref="C395:E395"/>
    <mergeCell ref="C396:E396"/>
    <mergeCell ref="B413:B414"/>
    <mergeCell ref="H413:H414"/>
    <mergeCell ref="C405:E405"/>
    <mergeCell ref="C406:E406"/>
    <mergeCell ref="I454:I455"/>
    <mergeCell ref="J454:J455"/>
    <mergeCell ref="C456:E456"/>
    <mergeCell ref="B463:B464"/>
    <mergeCell ref="C463:E464"/>
    <mergeCell ref="F463:F464"/>
    <mergeCell ref="G463:G464"/>
    <mergeCell ref="H463:H464"/>
    <mergeCell ref="I463:I464"/>
    <mergeCell ref="J463:J464"/>
    <mergeCell ref="C420:E420"/>
    <mergeCell ref="C421:E421"/>
    <mergeCell ref="C427:E427"/>
    <mergeCell ref="C428:E428"/>
    <mergeCell ref="C431:E431"/>
    <mergeCell ref="C432:E432"/>
    <mergeCell ref="C433:E433"/>
    <mergeCell ref="A453:H453"/>
    <mergeCell ref="A454:A455"/>
    <mergeCell ref="B454:B455"/>
    <mergeCell ref="H454:H455"/>
    <mergeCell ref="C438:E438"/>
    <mergeCell ref="J497:J498"/>
    <mergeCell ref="J484:J485"/>
    <mergeCell ref="B486:B487"/>
    <mergeCell ref="C486:E487"/>
    <mergeCell ref="F486:F487"/>
    <mergeCell ref="G486:G487"/>
    <mergeCell ref="H486:H487"/>
    <mergeCell ref="I486:I487"/>
    <mergeCell ref="J486:J487"/>
    <mergeCell ref="B488:B489"/>
    <mergeCell ref="C488:E489"/>
    <mergeCell ref="F488:F489"/>
    <mergeCell ref="G488:G489"/>
    <mergeCell ref="H488:H489"/>
    <mergeCell ref="I488:I489"/>
    <mergeCell ref="J488:J489"/>
    <mergeCell ref="B490:B491"/>
    <mergeCell ref="C490:E491"/>
    <mergeCell ref="F490:F491"/>
    <mergeCell ref="G490:G491"/>
    <mergeCell ref="H490:H491"/>
    <mergeCell ref="I490:I491"/>
    <mergeCell ref="A504:H504"/>
    <mergeCell ref="I503:I504"/>
    <mergeCell ref="J503:J504"/>
    <mergeCell ref="H493:H494"/>
    <mergeCell ref="I493:I494"/>
    <mergeCell ref="J493:J494"/>
    <mergeCell ref="B495:B496"/>
    <mergeCell ref="C495:E496"/>
    <mergeCell ref="F495:F496"/>
    <mergeCell ref="G495:G496"/>
    <mergeCell ref="H495:H496"/>
    <mergeCell ref="I495:I496"/>
    <mergeCell ref="J495:J496"/>
    <mergeCell ref="B497:B498"/>
    <mergeCell ref="C497:E498"/>
    <mergeCell ref="F497:F498"/>
    <mergeCell ref="G497:G498"/>
    <mergeCell ref="A493:A494"/>
    <mergeCell ref="B493:B494"/>
    <mergeCell ref="H497:H498"/>
    <mergeCell ref="I497:I498"/>
    <mergeCell ref="J490:J491"/>
    <mergeCell ref="A492:H492"/>
    <mergeCell ref="I499:I500"/>
    <mergeCell ref="J499:J500"/>
    <mergeCell ref="I501:I502"/>
    <mergeCell ref="J501:J502"/>
    <mergeCell ref="A503:H50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Summary Sheet</vt:lpstr>
      <vt:lpstr>Data</vt:lpstr>
      <vt:lpstr>Agrichemical Pollution Prev.</vt:lpstr>
      <vt:lpstr>Const.&amp; Bldg Materials</vt:lpstr>
      <vt:lpstr>Pipes &amp; Trash Guards</vt:lpstr>
      <vt:lpstr>Tree &amp; Riparian Buffers</vt:lpstr>
      <vt:lpstr>Veg, Pasture, Cropland</vt:lpstr>
      <vt:lpstr>Grading &amp; Earth Moving</vt:lpstr>
      <vt:lpstr>Incentives</vt:lpstr>
      <vt:lpstr>Stream Protection Mgmt</vt:lpstr>
      <vt:lpstr>Waste Mgmt</vt:lpstr>
      <vt:lpstr>Water Control Structures</vt:lpstr>
      <vt:lpstr>ACSP Cost Est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Lorien R. Deaton</dc:creator>
  <cp:lastModifiedBy>Deaton, Lorien R</cp:lastModifiedBy>
  <cp:lastPrinted>2023-10-04T12:01:36Z</cp:lastPrinted>
  <dcterms:created xsi:type="dcterms:W3CDTF">2023-06-19T12:56:58Z</dcterms:created>
  <dcterms:modified xsi:type="dcterms:W3CDTF">2025-08-21T15:13:08Z</dcterms:modified>
</cp:coreProperties>
</file>